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135" windowWidth="19440" windowHeight="7815" tabRatio="0"/>
  </bookViews>
  <sheets>
    <sheet name="Inicio" sheetId="1" r:id="rId1"/>
    <sheet name="Introdução" sheetId="9" r:id="rId2"/>
    <sheet name="Comitê de Crise" sheetId="2" r:id="rId3"/>
    <sheet name="Riscos" sheetId="3" r:id="rId4"/>
    <sheet name="Protocolo-Cenário-1" sheetId="5" r:id="rId5"/>
    <sheet name="Protocolo-Cenário-2" sheetId="6" r:id="rId6"/>
    <sheet name="Protocolo-Cenário-3" sheetId="7" r:id="rId7"/>
    <sheet name="Protocolo-Cenário-4" sheetId="8" r:id="rId8"/>
    <sheet name="Relatório Impressão" sheetId="4" r:id="rId9"/>
    <sheet name="Dúvidas" sheetId="12" r:id="rId10"/>
    <sheet name="Sugestões" sheetId="13" r:id="rId11"/>
    <sheet name="Sobre a SOUZA" sheetId="14" r:id="rId12"/>
  </sheets>
  <externalReferences>
    <externalReference r:id="rId13"/>
    <externalReference r:id="rId14"/>
  </externalReferences>
  <definedNames>
    <definedName name="__xlcn.WorksheetConnection_ProC5H561" hidden="1">#REF!</definedName>
    <definedName name="_Acionamento">'Comitê de Crise'!$Q$9:$Q$43</definedName>
    <definedName name="_Anos">[1]Result!$X$3:$X$12</definedName>
    <definedName name="_NomeFuncionario">OFFSET([2]CadFun!$C$6,0,0,COUNTA([2]CadFun!$C:$C)-1)</definedName>
    <definedName name="_xlnm.Print_Area" localSheetId="9">Dúvidas!$L$8</definedName>
    <definedName name="_xlnm.Print_Area" localSheetId="8">'Relatório Impressão'!$B$5:$J$665</definedName>
  </definedNames>
  <calcPr calcId="145621"/>
</workbook>
</file>

<file path=xl/calcChain.xml><?xml version="1.0" encoding="utf-8"?>
<calcChain xmlns="http://schemas.openxmlformats.org/spreadsheetml/2006/main">
  <c r="B73" i="12" l="1"/>
  <c r="B72" i="12"/>
  <c r="B8" i="12"/>
  <c r="J62" i="8" l="1"/>
  <c r="J637" i="4" s="1"/>
  <c r="J22" i="8"/>
  <c r="J596" i="4" s="1"/>
  <c r="J62" i="7"/>
  <c r="J548" i="4" s="1"/>
  <c r="J22" i="7"/>
  <c r="J507" i="4" s="1"/>
  <c r="J62" i="6"/>
  <c r="J459" i="4" s="1"/>
  <c r="J22" i="6"/>
  <c r="J418" i="4" s="1"/>
  <c r="J22" i="5"/>
  <c r="J329" i="4" s="1"/>
  <c r="J62" i="5"/>
  <c r="J370" i="4" s="1"/>
  <c r="B214" i="4" l="1"/>
  <c r="B265" i="4"/>
  <c r="B130" i="4"/>
  <c r="B126" i="4"/>
  <c r="B109" i="4"/>
  <c r="B99" i="4"/>
  <c r="B289" i="4" l="1"/>
  <c r="B295" i="4"/>
  <c r="B8" i="4" l="1"/>
  <c r="J641" i="4" l="1"/>
  <c r="J642" i="4"/>
  <c r="J643" i="4"/>
  <c r="J644" i="4"/>
  <c r="J645" i="4"/>
  <c r="J646" i="4"/>
  <c r="J647" i="4"/>
  <c r="J648" i="4"/>
  <c r="J649" i="4"/>
  <c r="J650" i="4"/>
  <c r="J651" i="4"/>
  <c r="J652" i="4"/>
  <c r="J653" i="4"/>
  <c r="J654" i="4"/>
  <c r="J655" i="4"/>
  <c r="J656" i="4"/>
  <c r="J657" i="4"/>
  <c r="J658" i="4"/>
  <c r="J659" i="4"/>
  <c r="J660" i="4"/>
  <c r="J661" i="4"/>
  <c r="J662" i="4"/>
  <c r="J663" i="4"/>
  <c r="J664" i="4"/>
  <c r="J665" i="4"/>
  <c r="G641" i="4"/>
  <c r="G642" i="4"/>
  <c r="G643" i="4"/>
  <c r="G644" i="4"/>
  <c r="G645" i="4"/>
  <c r="G646" i="4"/>
  <c r="G647" i="4"/>
  <c r="G648" i="4"/>
  <c r="G649" i="4"/>
  <c r="G650" i="4"/>
  <c r="G651" i="4"/>
  <c r="G652" i="4"/>
  <c r="G653" i="4"/>
  <c r="G654" i="4"/>
  <c r="G655" i="4"/>
  <c r="G656" i="4"/>
  <c r="G657" i="4"/>
  <c r="G658" i="4"/>
  <c r="G659" i="4"/>
  <c r="G660" i="4"/>
  <c r="G661" i="4"/>
  <c r="G662" i="4"/>
  <c r="G663" i="4"/>
  <c r="G664" i="4"/>
  <c r="G665" i="4"/>
  <c r="B641" i="4"/>
  <c r="B642" i="4"/>
  <c r="B643" i="4"/>
  <c r="B644" i="4"/>
  <c r="B645" i="4"/>
  <c r="B646" i="4"/>
  <c r="B647" i="4"/>
  <c r="B648" i="4"/>
  <c r="B649" i="4"/>
  <c r="B650" i="4"/>
  <c r="B651" i="4"/>
  <c r="B652" i="4"/>
  <c r="B653" i="4"/>
  <c r="B654" i="4"/>
  <c r="B655" i="4"/>
  <c r="B656" i="4"/>
  <c r="B657" i="4"/>
  <c r="B658" i="4"/>
  <c r="B659" i="4"/>
  <c r="B660" i="4"/>
  <c r="B661" i="4"/>
  <c r="B662" i="4"/>
  <c r="B663" i="4"/>
  <c r="B664" i="4"/>
  <c r="B665" i="4"/>
  <c r="J640" i="4"/>
  <c r="G640" i="4"/>
  <c r="B640" i="4"/>
  <c r="B627" i="4"/>
  <c r="J600" i="4"/>
  <c r="J601" i="4"/>
  <c r="J602" i="4"/>
  <c r="J603" i="4"/>
  <c r="J604" i="4"/>
  <c r="J605" i="4"/>
  <c r="J606" i="4"/>
  <c r="J607" i="4"/>
  <c r="J608" i="4"/>
  <c r="J609" i="4"/>
  <c r="J610" i="4"/>
  <c r="J611" i="4"/>
  <c r="J612" i="4"/>
  <c r="J613" i="4"/>
  <c r="J614" i="4"/>
  <c r="J615" i="4"/>
  <c r="J616" i="4"/>
  <c r="J617" i="4"/>
  <c r="J618" i="4"/>
  <c r="J619" i="4"/>
  <c r="J620" i="4"/>
  <c r="J621" i="4"/>
  <c r="J622" i="4"/>
  <c r="J623" i="4"/>
  <c r="J624" i="4"/>
  <c r="G600" i="4"/>
  <c r="G601" i="4"/>
  <c r="G602" i="4"/>
  <c r="G603" i="4"/>
  <c r="G604" i="4"/>
  <c r="G605" i="4"/>
  <c r="G606" i="4"/>
  <c r="G607" i="4"/>
  <c r="G608" i="4"/>
  <c r="G609" i="4"/>
  <c r="G610" i="4"/>
  <c r="G611" i="4"/>
  <c r="G612" i="4"/>
  <c r="G613" i="4"/>
  <c r="G614" i="4"/>
  <c r="G615" i="4"/>
  <c r="G616" i="4"/>
  <c r="G617" i="4"/>
  <c r="G618" i="4"/>
  <c r="G619" i="4"/>
  <c r="G620" i="4"/>
  <c r="G621" i="4"/>
  <c r="G622" i="4"/>
  <c r="G623" i="4"/>
  <c r="G624" i="4"/>
  <c r="B600" i="4"/>
  <c r="B601" i="4"/>
  <c r="B602" i="4"/>
  <c r="B603" i="4"/>
  <c r="B604" i="4"/>
  <c r="B605" i="4"/>
  <c r="B606" i="4"/>
  <c r="B607" i="4"/>
  <c r="B608" i="4"/>
  <c r="B609" i="4"/>
  <c r="B610" i="4"/>
  <c r="B611" i="4"/>
  <c r="B612" i="4"/>
  <c r="B613" i="4"/>
  <c r="B614" i="4"/>
  <c r="B615" i="4"/>
  <c r="B616" i="4"/>
  <c r="B617" i="4"/>
  <c r="B618" i="4"/>
  <c r="B619" i="4"/>
  <c r="B620" i="4"/>
  <c r="B621" i="4"/>
  <c r="B622" i="4"/>
  <c r="B623" i="4"/>
  <c r="B624" i="4"/>
  <c r="J599" i="4"/>
  <c r="G599" i="4"/>
  <c r="B599" i="4"/>
  <c r="B590" i="4"/>
  <c r="B580" i="4"/>
  <c r="J552" i="4"/>
  <c r="J553" i="4"/>
  <c r="J554" i="4"/>
  <c r="J555" i="4"/>
  <c r="J556" i="4"/>
  <c r="J557" i="4"/>
  <c r="J558" i="4"/>
  <c r="J559" i="4"/>
  <c r="J560" i="4"/>
  <c r="J561" i="4"/>
  <c r="J562" i="4"/>
  <c r="J563" i="4"/>
  <c r="J564" i="4"/>
  <c r="J565" i="4"/>
  <c r="J566" i="4"/>
  <c r="J567" i="4"/>
  <c r="J568" i="4"/>
  <c r="J569" i="4"/>
  <c r="J570" i="4"/>
  <c r="J571" i="4"/>
  <c r="J572" i="4"/>
  <c r="J573" i="4"/>
  <c r="J574" i="4"/>
  <c r="J575" i="4"/>
  <c r="J576" i="4"/>
  <c r="G552" i="4"/>
  <c r="G553" i="4"/>
  <c r="G554" i="4"/>
  <c r="G555" i="4"/>
  <c r="G556" i="4"/>
  <c r="G557" i="4"/>
  <c r="G558" i="4"/>
  <c r="G559" i="4"/>
  <c r="G560" i="4"/>
  <c r="G561" i="4"/>
  <c r="G562" i="4"/>
  <c r="G563" i="4"/>
  <c r="G564" i="4"/>
  <c r="G565" i="4"/>
  <c r="G566" i="4"/>
  <c r="G567" i="4"/>
  <c r="G568" i="4"/>
  <c r="G569" i="4"/>
  <c r="G570" i="4"/>
  <c r="G571" i="4"/>
  <c r="G572" i="4"/>
  <c r="G573" i="4"/>
  <c r="G574" i="4"/>
  <c r="G575" i="4"/>
  <c r="G576" i="4"/>
  <c r="B552" i="4"/>
  <c r="B553" i="4"/>
  <c r="B554" i="4"/>
  <c r="B555" i="4"/>
  <c r="B556" i="4"/>
  <c r="B557" i="4"/>
  <c r="B558" i="4"/>
  <c r="B559" i="4"/>
  <c r="B560" i="4"/>
  <c r="B561" i="4"/>
  <c r="B562" i="4"/>
  <c r="B563" i="4"/>
  <c r="B564" i="4"/>
  <c r="B565" i="4"/>
  <c r="B566" i="4"/>
  <c r="B567" i="4"/>
  <c r="B568" i="4"/>
  <c r="B569" i="4"/>
  <c r="B570" i="4"/>
  <c r="B571" i="4"/>
  <c r="B572" i="4"/>
  <c r="B573" i="4"/>
  <c r="B574" i="4"/>
  <c r="B575" i="4"/>
  <c r="B576" i="4"/>
  <c r="J551" i="4"/>
  <c r="G551" i="4"/>
  <c r="B551" i="4"/>
  <c r="B538" i="4"/>
  <c r="J511" i="4"/>
  <c r="J512" i="4"/>
  <c r="J513" i="4"/>
  <c r="J514" i="4"/>
  <c r="J515" i="4"/>
  <c r="J516" i="4"/>
  <c r="J517" i="4"/>
  <c r="J518" i="4"/>
  <c r="J519" i="4"/>
  <c r="J520" i="4"/>
  <c r="J521" i="4"/>
  <c r="J522" i="4"/>
  <c r="J523" i="4"/>
  <c r="J524" i="4"/>
  <c r="J525" i="4"/>
  <c r="J526" i="4"/>
  <c r="J527" i="4"/>
  <c r="J528" i="4"/>
  <c r="J529" i="4"/>
  <c r="J530" i="4"/>
  <c r="J531" i="4"/>
  <c r="J532" i="4"/>
  <c r="J533" i="4"/>
  <c r="J534" i="4"/>
  <c r="J535" i="4"/>
  <c r="G511" i="4"/>
  <c r="G512" i="4"/>
  <c r="G513" i="4"/>
  <c r="G514" i="4"/>
  <c r="G515" i="4"/>
  <c r="G516" i="4"/>
  <c r="G517" i="4"/>
  <c r="G518" i="4"/>
  <c r="G519" i="4"/>
  <c r="G520" i="4"/>
  <c r="G521" i="4"/>
  <c r="G522" i="4"/>
  <c r="G523" i="4"/>
  <c r="G524" i="4"/>
  <c r="G525" i="4"/>
  <c r="G526" i="4"/>
  <c r="G527" i="4"/>
  <c r="G528" i="4"/>
  <c r="G529" i="4"/>
  <c r="G530" i="4"/>
  <c r="G531" i="4"/>
  <c r="G532" i="4"/>
  <c r="G533" i="4"/>
  <c r="G534" i="4"/>
  <c r="G535" i="4"/>
  <c r="B511" i="4"/>
  <c r="B512" i="4"/>
  <c r="B513" i="4"/>
  <c r="B514" i="4"/>
  <c r="B515" i="4"/>
  <c r="B516" i="4"/>
  <c r="B517" i="4"/>
  <c r="B518" i="4"/>
  <c r="B519" i="4"/>
  <c r="B520" i="4"/>
  <c r="B521" i="4"/>
  <c r="B522" i="4"/>
  <c r="B523" i="4"/>
  <c r="B524" i="4"/>
  <c r="B525" i="4"/>
  <c r="B526" i="4"/>
  <c r="B527" i="4"/>
  <c r="B528" i="4"/>
  <c r="B529" i="4"/>
  <c r="B530" i="4"/>
  <c r="B531" i="4"/>
  <c r="B532" i="4"/>
  <c r="B533" i="4"/>
  <c r="B534" i="4"/>
  <c r="B535" i="4"/>
  <c r="J510" i="4"/>
  <c r="G510" i="4"/>
  <c r="B510" i="4"/>
  <c r="B501" i="4"/>
  <c r="B491" i="4"/>
  <c r="J463" i="4"/>
  <c r="J464" i="4"/>
  <c r="J465" i="4"/>
  <c r="J466" i="4"/>
  <c r="J467" i="4"/>
  <c r="J468" i="4"/>
  <c r="J469" i="4"/>
  <c r="J470" i="4"/>
  <c r="J471" i="4"/>
  <c r="J472" i="4"/>
  <c r="J473" i="4"/>
  <c r="J474" i="4"/>
  <c r="J475" i="4"/>
  <c r="J476" i="4"/>
  <c r="J477" i="4"/>
  <c r="J478" i="4"/>
  <c r="J479" i="4"/>
  <c r="J480" i="4"/>
  <c r="J481" i="4"/>
  <c r="J482" i="4"/>
  <c r="J483" i="4"/>
  <c r="J484" i="4"/>
  <c r="J485" i="4"/>
  <c r="J486" i="4"/>
  <c r="J487" i="4"/>
  <c r="G463" i="4"/>
  <c r="G464" i="4"/>
  <c r="G465" i="4"/>
  <c r="G466" i="4"/>
  <c r="G467" i="4"/>
  <c r="G468" i="4"/>
  <c r="G469" i="4"/>
  <c r="G470" i="4"/>
  <c r="G471" i="4"/>
  <c r="G472" i="4"/>
  <c r="G473" i="4"/>
  <c r="G474" i="4"/>
  <c r="G475" i="4"/>
  <c r="G476" i="4"/>
  <c r="G477" i="4"/>
  <c r="G478" i="4"/>
  <c r="G479" i="4"/>
  <c r="G480" i="4"/>
  <c r="G481" i="4"/>
  <c r="G482" i="4"/>
  <c r="G483" i="4"/>
  <c r="G484" i="4"/>
  <c r="G485" i="4"/>
  <c r="G486" i="4"/>
  <c r="G487" i="4"/>
  <c r="B463" i="4"/>
  <c r="B464" i="4"/>
  <c r="B465" i="4"/>
  <c r="B466" i="4"/>
  <c r="B467" i="4"/>
  <c r="B468" i="4"/>
  <c r="B469" i="4"/>
  <c r="B470" i="4"/>
  <c r="B471" i="4"/>
  <c r="B472" i="4"/>
  <c r="B473" i="4"/>
  <c r="B474" i="4"/>
  <c r="B475" i="4"/>
  <c r="B476" i="4"/>
  <c r="B477" i="4"/>
  <c r="B478" i="4"/>
  <c r="B479" i="4"/>
  <c r="B480" i="4"/>
  <c r="B481" i="4"/>
  <c r="B482" i="4"/>
  <c r="B483" i="4"/>
  <c r="B484" i="4"/>
  <c r="B485" i="4"/>
  <c r="B486" i="4"/>
  <c r="B487" i="4"/>
  <c r="J462" i="4"/>
  <c r="G462" i="4"/>
  <c r="B462" i="4"/>
  <c r="B449" i="4"/>
  <c r="J422" i="4"/>
  <c r="J423" i="4"/>
  <c r="J424" i="4"/>
  <c r="J425" i="4"/>
  <c r="J426" i="4"/>
  <c r="J427" i="4"/>
  <c r="J428" i="4"/>
  <c r="J429" i="4"/>
  <c r="J430" i="4"/>
  <c r="J431" i="4"/>
  <c r="J432" i="4"/>
  <c r="J433" i="4"/>
  <c r="J434" i="4"/>
  <c r="J435" i="4"/>
  <c r="J436" i="4"/>
  <c r="J437" i="4"/>
  <c r="J438" i="4"/>
  <c r="J439" i="4"/>
  <c r="J440" i="4"/>
  <c r="J441" i="4"/>
  <c r="J442" i="4"/>
  <c r="J443" i="4"/>
  <c r="J444" i="4"/>
  <c r="J445" i="4"/>
  <c r="J446"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B422" i="4"/>
  <c r="B423" i="4"/>
  <c r="B424" i="4"/>
  <c r="B425" i="4"/>
  <c r="B426" i="4"/>
  <c r="B427" i="4"/>
  <c r="B428" i="4"/>
  <c r="B429" i="4"/>
  <c r="B430" i="4"/>
  <c r="B431" i="4"/>
  <c r="B432" i="4"/>
  <c r="B433" i="4"/>
  <c r="B434" i="4"/>
  <c r="B435" i="4"/>
  <c r="B436" i="4"/>
  <c r="B437" i="4"/>
  <c r="B438" i="4"/>
  <c r="B439" i="4"/>
  <c r="B440" i="4"/>
  <c r="B441" i="4"/>
  <c r="B442" i="4"/>
  <c r="B443" i="4"/>
  <c r="B444" i="4"/>
  <c r="B445" i="4"/>
  <c r="B446" i="4"/>
  <c r="J421" i="4"/>
  <c r="G421" i="4"/>
  <c r="B421" i="4"/>
  <c r="B323" i="4"/>
  <c r="B412" i="4"/>
  <c r="B402" i="4"/>
  <c r="J374" i="4"/>
  <c r="J375" i="4"/>
  <c r="J376" i="4"/>
  <c r="J377" i="4"/>
  <c r="J378" i="4"/>
  <c r="J379" i="4"/>
  <c r="J380" i="4"/>
  <c r="J381" i="4"/>
  <c r="J382" i="4"/>
  <c r="J383" i="4"/>
  <c r="J384" i="4"/>
  <c r="J385" i="4"/>
  <c r="J386" i="4"/>
  <c r="J387" i="4"/>
  <c r="J388" i="4"/>
  <c r="J389" i="4"/>
  <c r="J390" i="4"/>
  <c r="J391" i="4"/>
  <c r="J392" i="4"/>
  <c r="J393" i="4"/>
  <c r="J394" i="4"/>
  <c r="J395" i="4"/>
  <c r="J396" i="4"/>
  <c r="J397" i="4"/>
  <c r="J398" i="4"/>
  <c r="G374" i="4"/>
  <c r="G375" i="4"/>
  <c r="G376" i="4"/>
  <c r="G377" i="4"/>
  <c r="G378" i="4"/>
  <c r="G379" i="4"/>
  <c r="G380" i="4"/>
  <c r="G381" i="4"/>
  <c r="G382" i="4"/>
  <c r="G383" i="4"/>
  <c r="G384" i="4"/>
  <c r="G385" i="4"/>
  <c r="G386" i="4"/>
  <c r="G387" i="4"/>
  <c r="G388" i="4"/>
  <c r="G389" i="4"/>
  <c r="G390" i="4"/>
  <c r="G391" i="4"/>
  <c r="G392" i="4"/>
  <c r="G393" i="4"/>
  <c r="G394" i="4"/>
  <c r="G395" i="4"/>
  <c r="G396" i="4"/>
  <c r="G397" i="4"/>
  <c r="G398" i="4"/>
  <c r="B374" i="4"/>
  <c r="B375" i="4"/>
  <c r="B376" i="4"/>
  <c r="B377" i="4"/>
  <c r="B378" i="4"/>
  <c r="B379" i="4"/>
  <c r="B380" i="4"/>
  <c r="B381" i="4"/>
  <c r="B382" i="4"/>
  <c r="B383" i="4"/>
  <c r="B384" i="4"/>
  <c r="B385" i="4"/>
  <c r="B386" i="4"/>
  <c r="B387" i="4"/>
  <c r="B388" i="4"/>
  <c r="B389" i="4"/>
  <c r="B390" i="4"/>
  <c r="B391" i="4"/>
  <c r="B392" i="4"/>
  <c r="B393" i="4"/>
  <c r="B394" i="4"/>
  <c r="B395" i="4"/>
  <c r="B396" i="4"/>
  <c r="B397" i="4"/>
  <c r="B398" i="4"/>
  <c r="G373" i="4"/>
  <c r="J373" i="4"/>
  <c r="B373" i="4"/>
  <c r="B360" i="4"/>
  <c r="J344" i="4"/>
  <c r="J345" i="4"/>
  <c r="J346" i="4"/>
  <c r="J347" i="4"/>
  <c r="J348" i="4"/>
  <c r="J349" i="4"/>
  <c r="J350" i="4"/>
  <c r="J351" i="4"/>
  <c r="J352" i="4"/>
  <c r="J353" i="4"/>
  <c r="J354" i="4"/>
  <c r="J355" i="4"/>
  <c r="J356" i="4"/>
  <c r="J357" i="4"/>
  <c r="G344" i="4"/>
  <c r="G345" i="4"/>
  <c r="G346" i="4"/>
  <c r="G347" i="4"/>
  <c r="G348" i="4"/>
  <c r="G349" i="4"/>
  <c r="G350" i="4"/>
  <c r="G351" i="4"/>
  <c r="G352" i="4"/>
  <c r="G353" i="4"/>
  <c r="G354" i="4"/>
  <c r="G355" i="4"/>
  <c r="G356" i="4"/>
  <c r="G357" i="4"/>
  <c r="B345" i="4"/>
  <c r="B346" i="4"/>
  <c r="B347" i="4"/>
  <c r="B348" i="4"/>
  <c r="B349" i="4"/>
  <c r="B350" i="4"/>
  <c r="B351" i="4"/>
  <c r="B352" i="4"/>
  <c r="B353" i="4"/>
  <c r="B354" i="4"/>
  <c r="B355" i="4"/>
  <c r="B356" i="4"/>
  <c r="B357" i="4"/>
  <c r="B333" i="4"/>
  <c r="B334" i="4"/>
  <c r="B335" i="4"/>
  <c r="B336" i="4"/>
  <c r="B337" i="4"/>
  <c r="B338" i="4"/>
  <c r="B339" i="4"/>
  <c r="B340" i="4"/>
  <c r="B341" i="4"/>
  <c r="B342" i="4"/>
  <c r="B343" i="4"/>
  <c r="B344" i="4"/>
  <c r="J333" i="4"/>
  <c r="J334" i="4"/>
  <c r="J335" i="4"/>
  <c r="J336" i="4"/>
  <c r="J337" i="4"/>
  <c r="J338" i="4"/>
  <c r="J339" i="4"/>
  <c r="J340" i="4"/>
  <c r="J341" i="4"/>
  <c r="J342" i="4"/>
  <c r="J343" i="4"/>
  <c r="G333" i="4"/>
  <c r="G334" i="4"/>
  <c r="G335" i="4"/>
  <c r="G336" i="4"/>
  <c r="G337" i="4"/>
  <c r="G338" i="4"/>
  <c r="G339" i="4"/>
  <c r="G340" i="4"/>
  <c r="G341" i="4"/>
  <c r="G342" i="4"/>
  <c r="G343" i="4"/>
  <c r="J332" i="4"/>
  <c r="G332" i="4"/>
  <c r="B332" i="4"/>
  <c r="B313" i="4"/>
  <c r="B82" i="4" l="1"/>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14" i="4"/>
  <c r="B15" i="4"/>
  <c r="B16" i="4"/>
  <c r="B17" i="4"/>
  <c r="B18" i="4"/>
  <c r="B19" i="4"/>
  <c r="B20" i="4"/>
  <c r="B21" i="4"/>
  <c r="B22" i="4"/>
  <c r="B23" i="4"/>
  <c r="B24" i="4"/>
  <c r="B25" i="4"/>
  <c r="B26" i="4"/>
  <c r="B27" i="4"/>
  <c r="B28" i="4"/>
  <c r="B29" i="4"/>
  <c r="B30" i="4"/>
  <c r="B31" i="4"/>
  <c r="B32" i="4"/>
  <c r="B33" i="4"/>
  <c r="B34" i="4"/>
  <c r="B35" i="4"/>
  <c r="B36" i="4"/>
  <c r="B37" i="4"/>
  <c r="B38" i="4"/>
  <c r="B39" i="4"/>
  <c r="B40" i="4"/>
  <c r="B41" i="4"/>
  <c r="B42" i="4"/>
  <c r="B43" i="4"/>
  <c r="B44" i="4"/>
  <c r="B45" i="4"/>
  <c r="B46" i="4"/>
  <c r="B47" i="4"/>
  <c r="B48" i="4"/>
  <c r="B14" i="4"/>
  <c r="Q10" i="2"/>
  <c r="Q11" i="2"/>
  <c r="Q12" i="2"/>
  <c r="Q13" i="2"/>
  <c r="Q14" i="2"/>
  <c r="Q15" i="2"/>
  <c r="Q16" i="2"/>
  <c r="Q17" i="2"/>
  <c r="Q18" i="2"/>
  <c r="Q19" i="2"/>
  <c r="Q20" i="2"/>
  <c r="Q21" i="2"/>
  <c r="Q22" i="2"/>
  <c r="Q23" i="2"/>
  <c r="Q24" i="2"/>
  <c r="Q25" i="2"/>
  <c r="Q26" i="2"/>
  <c r="Q27" i="2"/>
  <c r="Q28" i="2"/>
  <c r="Q29" i="2"/>
  <c r="Q30" i="2"/>
  <c r="Q31" i="2"/>
  <c r="Q32" i="2"/>
  <c r="Q33" i="2"/>
  <c r="Q34" i="2"/>
  <c r="Q35" i="2"/>
  <c r="Q36" i="2"/>
  <c r="Q37" i="2"/>
  <c r="Q38" i="2"/>
  <c r="Q39" i="2"/>
  <c r="Q40" i="2"/>
  <c r="Q41" i="2"/>
  <c r="Q42" i="2"/>
  <c r="Q43" i="2"/>
  <c r="Q9" i="2"/>
  <c r="J6" i="3" l="1"/>
  <c r="K6" i="3"/>
  <c r="L6" i="3"/>
  <c r="M6" i="3"/>
  <c r="J7" i="3"/>
  <c r="K7" i="3"/>
  <c r="L7" i="3"/>
  <c r="M7" i="3"/>
  <c r="J8" i="3"/>
  <c r="K8" i="3"/>
  <c r="L8" i="3"/>
  <c r="M8" i="3"/>
  <c r="J9" i="3"/>
  <c r="K9" i="3"/>
  <c r="L9" i="3"/>
  <c r="M9" i="3"/>
  <c r="J10" i="3"/>
  <c r="K10" i="3"/>
  <c r="L10" i="3"/>
  <c r="M10" i="3"/>
  <c r="J11" i="3"/>
  <c r="K11" i="3"/>
  <c r="L11" i="3"/>
  <c r="M11" i="3"/>
  <c r="J12" i="3"/>
  <c r="K12" i="3"/>
  <c r="L12" i="3"/>
  <c r="M12" i="3"/>
  <c r="J13" i="3"/>
  <c r="K13" i="3"/>
  <c r="L13" i="3"/>
  <c r="M13" i="3"/>
  <c r="J14" i="3"/>
  <c r="K14" i="3"/>
  <c r="L14" i="3"/>
  <c r="M14" i="3"/>
  <c r="J15" i="3"/>
  <c r="K15" i="3"/>
  <c r="L15" i="3"/>
  <c r="M15" i="3"/>
  <c r="J16" i="3"/>
  <c r="K16" i="3"/>
  <c r="L16" i="3"/>
  <c r="M16" i="3"/>
  <c r="J17" i="3"/>
  <c r="K17" i="3"/>
  <c r="L17" i="3"/>
  <c r="M17" i="3"/>
  <c r="J18" i="3"/>
  <c r="K18" i="3"/>
  <c r="L18" i="3"/>
  <c r="M18" i="3"/>
  <c r="J19" i="3"/>
  <c r="K19" i="3"/>
  <c r="L19" i="3"/>
  <c r="M19" i="3"/>
  <c r="J20" i="3"/>
  <c r="K20" i="3"/>
  <c r="L20" i="3"/>
  <c r="M20" i="3"/>
  <c r="J21" i="3"/>
  <c r="K21" i="3"/>
  <c r="L21" i="3"/>
  <c r="M21" i="3"/>
  <c r="J22" i="3"/>
  <c r="K22" i="3"/>
  <c r="L22" i="3"/>
  <c r="M22" i="3"/>
  <c r="J23" i="3"/>
  <c r="K23" i="3"/>
  <c r="L23" i="3"/>
  <c r="M23" i="3"/>
  <c r="J24" i="3"/>
  <c r="K24" i="3"/>
  <c r="L24" i="3"/>
  <c r="M24" i="3"/>
  <c r="J25" i="3"/>
  <c r="K25" i="3"/>
  <c r="L25" i="3"/>
  <c r="M25" i="3"/>
  <c r="J26" i="3"/>
  <c r="K26" i="3"/>
  <c r="L26" i="3"/>
  <c r="M26" i="3"/>
  <c r="J27" i="3"/>
  <c r="K27" i="3"/>
  <c r="L27" i="3"/>
  <c r="M27" i="3"/>
  <c r="J28" i="3"/>
  <c r="K28" i="3"/>
  <c r="L28" i="3"/>
  <c r="M28" i="3"/>
  <c r="J29" i="3"/>
  <c r="K29" i="3"/>
  <c r="L29" i="3"/>
  <c r="M29" i="3"/>
  <c r="J30" i="3"/>
  <c r="K30" i="3"/>
  <c r="L30" i="3"/>
  <c r="M30" i="3"/>
  <c r="J31" i="3"/>
  <c r="K31" i="3"/>
  <c r="L31" i="3"/>
  <c r="M31" i="3"/>
  <c r="J32" i="3"/>
  <c r="K32" i="3"/>
  <c r="L32" i="3"/>
  <c r="M32" i="3"/>
  <c r="J33" i="3"/>
  <c r="K33" i="3"/>
  <c r="L33" i="3"/>
  <c r="M33" i="3"/>
  <c r="J34" i="3"/>
  <c r="K34" i="3"/>
  <c r="L34" i="3"/>
  <c r="M34" i="3"/>
  <c r="J35" i="3"/>
  <c r="K35" i="3"/>
  <c r="L35" i="3"/>
  <c r="M35" i="3"/>
  <c r="J36" i="3"/>
  <c r="K36" i="3"/>
  <c r="L36" i="3"/>
  <c r="M36" i="3"/>
  <c r="J37" i="3"/>
  <c r="K37" i="3"/>
  <c r="L37" i="3"/>
  <c r="M37" i="3"/>
  <c r="J38" i="3"/>
  <c r="K38" i="3"/>
  <c r="L38" i="3"/>
  <c r="M38" i="3"/>
  <c r="J39" i="3"/>
  <c r="K39" i="3"/>
  <c r="L39" i="3"/>
  <c r="M39" i="3"/>
  <c r="J40" i="3"/>
  <c r="K40" i="3"/>
  <c r="L40" i="3"/>
  <c r="M40" i="3"/>
  <c r="J41" i="3"/>
  <c r="K41" i="3"/>
  <c r="L41" i="3"/>
  <c r="M41" i="3"/>
  <c r="J42" i="3"/>
  <c r="K42" i="3"/>
  <c r="L42" i="3"/>
  <c r="M42" i="3"/>
  <c r="J43" i="3"/>
  <c r="K43" i="3"/>
  <c r="L43" i="3"/>
  <c r="M43" i="3"/>
  <c r="J44" i="3"/>
  <c r="K44" i="3"/>
  <c r="L44" i="3"/>
  <c r="M44" i="3"/>
  <c r="J45" i="3"/>
  <c r="K45" i="3"/>
  <c r="L45" i="3"/>
  <c r="M45" i="3"/>
  <c r="J46" i="3"/>
  <c r="K46" i="3"/>
  <c r="L46" i="3"/>
  <c r="M46" i="3"/>
  <c r="J47" i="3"/>
  <c r="K47" i="3"/>
  <c r="L47" i="3"/>
  <c r="M47" i="3"/>
  <c r="J48" i="3"/>
  <c r="K48" i="3"/>
  <c r="L48" i="3"/>
  <c r="M48" i="3"/>
  <c r="J49" i="3"/>
  <c r="K49" i="3"/>
  <c r="L49" i="3"/>
  <c r="M49" i="3"/>
  <c r="J50" i="3"/>
  <c r="K50" i="3"/>
  <c r="L50" i="3"/>
  <c r="M50" i="3"/>
  <c r="J51" i="3"/>
  <c r="K51" i="3"/>
  <c r="L51" i="3"/>
  <c r="M51" i="3"/>
  <c r="J52" i="3"/>
  <c r="K52" i="3"/>
  <c r="L52" i="3"/>
  <c r="M52" i="3"/>
  <c r="M5" i="3"/>
  <c r="B258" i="4" s="1"/>
  <c r="L5" i="3"/>
  <c r="K5" i="3"/>
  <c r="B241" i="4" s="1"/>
  <c r="J5" i="3"/>
  <c r="B179" i="4"/>
  <c r="B189" i="4"/>
  <c r="B191" i="4"/>
  <c r="B193" i="4"/>
  <c r="B195" i="4"/>
  <c r="B197" i="4"/>
  <c r="B199" i="4"/>
  <c r="B201" i="4"/>
  <c r="B203" i="4"/>
  <c r="B205" i="4"/>
  <c r="B207" i="4"/>
  <c r="B209" i="4"/>
  <c r="B211" i="4"/>
  <c r="B165" i="4"/>
  <c r="B166" i="4"/>
  <c r="B167" i="4"/>
  <c r="B168" i="4"/>
  <c r="B169" i="4"/>
  <c r="B170" i="4"/>
  <c r="B171" i="4"/>
  <c r="B172" i="4"/>
  <c r="B173" i="4"/>
  <c r="B174" i="4"/>
  <c r="B175" i="4"/>
  <c r="B176" i="4"/>
  <c r="B177" i="4"/>
  <c r="B178" i="4"/>
  <c r="B180" i="4"/>
  <c r="B181" i="4"/>
  <c r="B182" i="4"/>
  <c r="B183" i="4"/>
  <c r="B184" i="4"/>
  <c r="B185" i="4"/>
  <c r="B186" i="4"/>
  <c r="B187" i="4"/>
  <c r="B188" i="4"/>
  <c r="B190" i="4"/>
  <c r="B192" i="4"/>
  <c r="B194" i="4"/>
  <c r="B196" i="4"/>
  <c r="B198" i="4"/>
  <c r="B200" i="4"/>
  <c r="B202" i="4"/>
  <c r="B204" i="4"/>
  <c r="B206" i="4"/>
  <c r="B208" i="4"/>
  <c r="B210" i="4"/>
  <c r="B164" i="4"/>
  <c r="B233" i="4" l="1"/>
  <c r="B249" i="4"/>
  <c r="G164" i="4"/>
  <c r="H164" i="4"/>
  <c r="G165" i="4"/>
  <c r="H165" i="4"/>
  <c r="G166" i="4"/>
  <c r="H166" i="4"/>
  <c r="G167" i="4"/>
  <c r="H167" i="4"/>
  <c r="G168" i="4"/>
  <c r="H168" i="4"/>
  <c r="G169" i="4"/>
  <c r="H169" i="4"/>
  <c r="G170" i="4"/>
  <c r="H170" i="4"/>
  <c r="G171" i="4"/>
  <c r="H171" i="4"/>
  <c r="G172" i="4"/>
  <c r="H172" i="4"/>
  <c r="G173" i="4"/>
  <c r="H173" i="4"/>
  <c r="G174" i="4"/>
  <c r="H174" i="4"/>
  <c r="G175" i="4"/>
  <c r="H175" i="4"/>
  <c r="G176" i="4"/>
  <c r="H176" i="4"/>
  <c r="G177" i="4"/>
  <c r="H177" i="4"/>
  <c r="G178" i="4"/>
  <c r="H178" i="4"/>
  <c r="G179" i="4"/>
  <c r="H179" i="4"/>
  <c r="G180" i="4"/>
  <c r="H180" i="4"/>
  <c r="G181" i="4"/>
  <c r="H181" i="4"/>
  <c r="G182" i="4"/>
  <c r="H182" i="4"/>
  <c r="G183" i="4"/>
  <c r="H183" i="4"/>
  <c r="G184" i="4"/>
  <c r="H184" i="4"/>
  <c r="G185" i="4"/>
  <c r="H185" i="4"/>
  <c r="G186" i="4"/>
  <c r="H186" i="4"/>
  <c r="G187" i="4"/>
  <c r="H187" i="4"/>
  <c r="G188" i="4"/>
  <c r="H188" i="4"/>
  <c r="G189" i="4"/>
  <c r="H189" i="4"/>
  <c r="G190" i="4"/>
  <c r="H190" i="4"/>
  <c r="G191" i="4"/>
  <c r="H191" i="4"/>
  <c r="G192" i="4"/>
  <c r="H192" i="4"/>
  <c r="G193" i="4"/>
  <c r="H193" i="4"/>
  <c r="G194" i="4"/>
  <c r="H194" i="4"/>
  <c r="G195" i="4"/>
  <c r="H195" i="4"/>
  <c r="G196" i="4"/>
  <c r="H196" i="4"/>
  <c r="G197" i="4"/>
  <c r="H197" i="4"/>
  <c r="G198" i="4"/>
  <c r="H198" i="4"/>
  <c r="G199" i="4"/>
  <c r="H199" i="4"/>
  <c r="G200" i="4"/>
  <c r="H200" i="4"/>
  <c r="G201" i="4"/>
  <c r="H201" i="4"/>
  <c r="G202" i="4"/>
  <c r="H202" i="4"/>
  <c r="G203" i="4"/>
  <c r="H203" i="4"/>
  <c r="G204" i="4"/>
  <c r="H204" i="4"/>
  <c r="G205" i="4"/>
  <c r="H205" i="4"/>
  <c r="G206" i="4"/>
  <c r="H206" i="4"/>
  <c r="G207" i="4"/>
  <c r="H207" i="4"/>
  <c r="G208" i="4"/>
  <c r="H208" i="4"/>
  <c r="G209" i="4"/>
  <c r="H209" i="4"/>
  <c r="G210" i="4"/>
  <c r="H210" i="4"/>
  <c r="G211" i="4"/>
  <c r="H211" i="4"/>
  <c r="G13" i="3"/>
  <c r="H13" i="3"/>
  <c r="G14" i="3"/>
  <c r="H14" i="3"/>
  <c r="G15" i="3"/>
  <c r="H15" i="3"/>
  <c r="G16" i="3"/>
  <c r="H16" i="3"/>
  <c r="G17" i="3"/>
  <c r="H17" i="3"/>
  <c r="G18" i="3"/>
  <c r="H18" i="3"/>
  <c r="G19" i="3"/>
  <c r="H19" i="3"/>
  <c r="G20" i="3"/>
  <c r="H20" i="3"/>
  <c r="G21" i="3"/>
  <c r="H21" i="3"/>
  <c r="G22" i="3"/>
  <c r="H22" i="3"/>
  <c r="G23" i="3"/>
  <c r="H23" i="3"/>
  <c r="G24" i="3"/>
  <c r="H24" i="3"/>
  <c r="G25" i="3"/>
  <c r="H25" i="3"/>
  <c r="G26" i="3"/>
  <c r="H26" i="3"/>
  <c r="G27" i="3"/>
  <c r="H27" i="3"/>
  <c r="G28" i="3"/>
  <c r="H28" i="3"/>
  <c r="G29" i="3"/>
  <c r="H29" i="3"/>
  <c r="G30" i="3"/>
  <c r="H30" i="3"/>
  <c r="G31" i="3"/>
  <c r="H31" i="3"/>
  <c r="G32" i="3"/>
  <c r="H32" i="3"/>
  <c r="G33" i="3"/>
  <c r="H33" i="3"/>
  <c r="G34" i="3"/>
  <c r="H34" i="3"/>
  <c r="G35" i="3"/>
  <c r="H35" i="3"/>
  <c r="G36" i="3"/>
  <c r="H36" i="3"/>
  <c r="G37" i="3"/>
  <c r="H37" i="3"/>
  <c r="G38" i="3"/>
  <c r="H38" i="3"/>
  <c r="G39" i="3"/>
  <c r="H39" i="3"/>
  <c r="G40" i="3"/>
  <c r="H40" i="3"/>
  <c r="G41" i="3"/>
  <c r="H41" i="3"/>
  <c r="G42" i="3"/>
  <c r="H42" i="3"/>
  <c r="G43" i="3"/>
  <c r="H43" i="3"/>
  <c r="G44" i="3"/>
  <c r="H44" i="3"/>
  <c r="G45" i="3"/>
  <c r="H45" i="3"/>
  <c r="G46" i="3"/>
  <c r="H46" i="3"/>
  <c r="G47" i="3"/>
  <c r="H47" i="3"/>
  <c r="G48" i="3"/>
  <c r="H48" i="3"/>
  <c r="G49" i="3"/>
  <c r="H49" i="3"/>
  <c r="G50" i="3"/>
  <c r="H50" i="3"/>
  <c r="G51" i="3"/>
  <c r="H51" i="3"/>
  <c r="G52" i="3"/>
  <c r="H52" i="3"/>
  <c r="G6" i="3"/>
  <c r="H6" i="3"/>
  <c r="G7" i="3"/>
  <c r="H7" i="3"/>
  <c r="G8" i="3"/>
  <c r="H8" i="3"/>
  <c r="G9" i="3"/>
  <c r="H9" i="3"/>
  <c r="G10" i="3"/>
  <c r="H10" i="3"/>
  <c r="G11" i="3"/>
  <c r="H11" i="3"/>
  <c r="G12" i="3"/>
  <c r="H12" i="3"/>
  <c r="H5" i="3"/>
  <c r="G5" i="3"/>
  <c r="I11" i="3" l="1"/>
  <c r="F11" i="3" s="1"/>
  <c r="I170" i="4" s="1"/>
  <c r="I8" i="3"/>
  <c r="F8" i="3" s="1"/>
  <c r="I167" i="4" s="1"/>
  <c r="I7" i="3"/>
  <c r="F7" i="3" s="1"/>
  <c r="I166" i="4" s="1"/>
  <c r="I17" i="3"/>
  <c r="F17" i="3" s="1"/>
  <c r="I176" i="4" s="1"/>
  <c r="I16" i="3"/>
  <c r="F16" i="3" s="1"/>
  <c r="I175" i="4" s="1"/>
  <c r="I15" i="3"/>
  <c r="F15" i="3" s="1"/>
  <c r="I174" i="4" s="1"/>
  <c r="I14" i="3"/>
  <c r="F14" i="3" s="1"/>
  <c r="I173" i="4" s="1"/>
  <c r="I52" i="3"/>
  <c r="F52" i="3" s="1"/>
  <c r="I211" i="4" s="1"/>
  <c r="I51" i="3"/>
  <c r="F51" i="3" s="1"/>
  <c r="I210" i="4" s="1"/>
  <c r="I50" i="3"/>
  <c r="F50" i="3" s="1"/>
  <c r="I209" i="4" s="1"/>
  <c r="I49" i="3"/>
  <c r="F49" i="3" s="1"/>
  <c r="I208" i="4" s="1"/>
  <c r="I48" i="3"/>
  <c r="F48" i="3" s="1"/>
  <c r="I207" i="4" s="1"/>
  <c r="I47" i="3"/>
  <c r="F47" i="3" s="1"/>
  <c r="I206" i="4" s="1"/>
  <c r="I46" i="3"/>
  <c r="F46" i="3" s="1"/>
  <c r="I205" i="4" s="1"/>
  <c r="I45" i="3"/>
  <c r="F45" i="3" s="1"/>
  <c r="I204" i="4" s="1"/>
  <c r="I44" i="3"/>
  <c r="F44" i="3" s="1"/>
  <c r="I203" i="4" s="1"/>
  <c r="I43" i="3"/>
  <c r="F43" i="3" s="1"/>
  <c r="I202" i="4" s="1"/>
  <c r="I42" i="3"/>
  <c r="F42" i="3" s="1"/>
  <c r="I201" i="4" s="1"/>
  <c r="I41" i="3"/>
  <c r="F41" i="3" s="1"/>
  <c r="I200" i="4" s="1"/>
  <c r="I40" i="3"/>
  <c r="F40" i="3" s="1"/>
  <c r="I199" i="4" s="1"/>
  <c r="I39" i="3"/>
  <c r="F39" i="3" s="1"/>
  <c r="I198" i="4" s="1"/>
  <c r="I38" i="3"/>
  <c r="F38" i="3" s="1"/>
  <c r="I197" i="4" s="1"/>
  <c r="I37" i="3"/>
  <c r="F37" i="3" s="1"/>
  <c r="I196" i="4" s="1"/>
  <c r="I36" i="3"/>
  <c r="F36" i="3" s="1"/>
  <c r="I195" i="4" s="1"/>
  <c r="I35" i="3"/>
  <c r="F35" i="3" s="1"/>
  <c r="I194" i="4" s="1"/>
  <c r="I34" i="3"/>
  <c r="F34" i="3" s="1"/>
  <c r="I193" i="4" s="1"/>
  <c r="I33" i="3"/>
  <c r="F33" i="3" s="1"/>
  <c r="I192" i="4" s="1"/>
  <c r="I32" i="3"/>
  <c r="F32" i="3" s="1"/>
  <c r="I191" i="4" s="1"/>
  <c r="I31" i="3"/>
  <c r="F31" i="3" s="1"/>
  <c r="I190" i="4" s="1"/>
  <c r="I30" i="3"/>
  <c r="F30" i="3" s="1"/>
  <c r="I189" i="4" s="1"/>
  <c r="I29" i="3"/>
  <c r="F29" i="3" s="1"/>
  <c r="I188" i="4" s="1"/>
  <c r="I28" i="3"/>
  <c r="F28" i="3" s="1"/>
  <c r="I187" i="4" s="1"/>
  <c r="I27" i="3"/>
  <c r="F27" i="3" s="1"/>
  <c r="I186" i="4" s="1"/>
  <c r="I26" i="3"/>
  <c r="F26" i="3" s="1"/>
  <c r="I185" i="4" s="1"/>
  <c r="I25" i="3"/>
  <c r="F25" i="3" s="1"/>
  <c r="I184" i="4" s="1"/>
  <c r="I24" i="3"/>
  <c r="F24" i="3" s="1"/>
  <c r="I183" i="4" s="1"/>
  <c r="I23" i="3"/>
  <c r="F23" i="3" s="1"/>
  <c r="I182" i="4" s="1"/>
  <c r="I22" i="3"/>
  <c r="F22" i="3" s="1"/>
  <c r="I181" i="4" s="1"/>
  <c r="I21" i="3"/>
  <c r="F21" i="3" s="1"/>
  <c r="I180" i="4" s="1"/>
  <c r="I20" i="3"/>
  <c r="F20" i="3" s="1"/>
  <c r="I179" i="4" s="1"/>
  <c r="I19" i="3"/>
  <c r="F19" i="3" s="1"/>
  <c r="I178" i="4" s="1"/>
  <c r="I18" i="3"/>
  <c r="F18" i="3" s="1"/>
  <c r="I177" i="4" s="1"/>
  <c r="I12" i="3"/>
  <c r="F12" i="3" s="1"/>
  <c r="I171" i="4" s="1"/>
  <c r="I10" i="3"/>
  <c r="F10" i="3" s="1"/>
  <c r="I169" i="4" s="1"/>
  <c r="I9" i="3"/>
  <c r="F9" i="3" s="1"/>
  <c r="I168" i="4" s="1"/>
  <c r="I13" i="3"/>
  <c r="F13" i="3" s="1"/>
  <c r="I172" i="4" s="1"/>
  <c r="I6" i="3"/>
  <c r="F6" i="3" s="1"/>
  <c r="I165" i="4" s="1"/>
  <c r="I5" i="3"/>
  <c r="F5" i="3" s="1"/>
  <c r="I164" i="4" s="1"/>
</calcChain>
</file>

<file path=xl/comments1.xml><?xml version="1.0" encoding="utf-8"?>
<comments xmlns="http://schemas.openxmlformats.org/spreadsheetml/2006/main">
  <authors>
    <author>FLAVIO SOUZA</author>
  </authors>
  <commentList>
    <comment ref="B7" authorId="0">
      <text>
        <r>
          <rPr>
            <sz val="10"/>
            <color indexed="81"/>
            <rFont val="Tahoma"/>
            <family val="2"/>
          </rPr>
          <t>O Diretor de operações exerce a competência de presidente do comitê de crise até que seja indicado outro profissional para essa responsabilidade.
O Gerente de segurança exerce a competência de secretário do comitê de crise até que seja indicado outro profissional para essa responsabilidade.
As competências e os protocolos delineados podem ser agrupados em funções.  As funções típicas de gerenciamento de crise são:
• Comunicação: envolve prestação ou obtenção de informação de atores interessados (stakelhoders), internos ou externos à organização, tais como: mídia, sociedade, órgãos de comunicação e outros.
• Operação: envolve a execução de ações relacionadas ao acompanhamento das ações dos regulados e adoção das providências cabíveis, com o objetivo de contribuir para o gerenciamento da crise.
• Patrocínio: envolve acompanhamento das atividades desenvolvidas pelos atores responsáveis pela operação e remoção dos obstáculos por eles enfrentados, quando se fizer necessário, no intuito de facilitar o gerenciamento da crise.
• Suporte: apoio logístico, financeiro, material e tecnológico prestado aos atores responsáveis pela operação, no intuito de assegurar que há condições adequadas para o desenvolvimento das ações relacionadas ao gerenciamento da crise.</t>
        </r>
        <r>
          <rPr>
            <sz val="8"/>
            <color indexed="81"/>
            <rFont val="Tahoma"/>
            <family val="2"/>
          </rPr>
          <t xml:space="preserve">
</t>
        </r>
      </text>
    </comment>
  </commentList>
</comments>
</file>

<file path=xl/sharedStrings.xml><?xml version="1.0" encoding="utf-8"?>
<sst xmlns="http://schemas.openxmlformats.org/spreadsheetml/2006/main" count="372" uniqueCount="218">
  <si>
    <t>RISCOS</t>
  </si>
  <si>
    <t>PROBABILIDADE</t>
  </si>
  <si>
    <t>DANO</t>
  </si>
  <si>
    <t>NÍVEL DE RISCO</t>
  </si>
  <si>
    <t>ITEM</t>
  </si>
  <si>
    <t>Baixa</t>
  </si>
  <si>
    <t>Leve</t>
  </si>
  <si>
    <t>Média</t>
  </si>
  <si>
    <t>Moderado</t>
  </si>
  <si>
    <t>Catastrófico</t>
  </si>
  <si>
    <t>Alta</t>
  </si>
  <si>
    <t>Severo</t>
  </si>
  <si>
    <t>Plano de Gerenciamento de Crise</t>
  </si>
  <si>
    <t>Participaram da elaboração deste documento:</t>
  </si>
  <si>
    <t>Nome Completo</t>
  </si>
  <si>
    <t>Cargo</t>
  </si>
  <si>
    <t>Sumário</t>
  </si>
  <si>
    <t>Riscos</t>
  </si>
  <si>
    <t>Probabilidade</t>
  </si>
  <si>
    <t>Dano</t>
  </si>
  <si>
    <t>Nível de Risco</t>
  </si>
  <si>
    <t>Cenário 1: ocorrência de eventos com nível de dano catastrófico que apresente concomitantemente ou não quaisquer uma das situações mencionadas na tabela de identificação dos riscos, com fatalidade que apresentem significativo potencial de repercussão na sociedade.</t>
  </si>
  <si>
    <t>Cenário 2: ocorrência de eventos com nível de dano severo que apresente concomitantemente ou não quaisquer uma das situações mencionadas na tabela de identificação dos riscos, com interrupção ou degradação do funcionamento da empresa que apresente prejuízos significativos as suas atividades.</t>
  </si>
  <si>
    <t>Cenário 3: ocorrência de eventos com nível de dano moderado que apresente concomitantemente ou não quaisquer uma das situações mencionadas na tabela de identificação dos riscos, com interrupção ou degradação do funcionamento da empresa que apresente prejuízos significativos as suas atividades.</t>
  </si>
  <si>
    <t>Cenário 4: ocorrência de eventos com nível de dano leve que apresente concomitantemente ou não quaisquer uma das situações mencionadas na tabela de identificação dos riscos, que culmine em lesões graves ou fatalidades a colaborador ou cliente.</t>
  </si>
  <si>
    <t>Nesta seção são apresentados os protocolos de ações da empresa para os cenários 1 a 4, descritos neste plano de gerenciamento de crise.</t>
  </si>
  <si>
    <t>Anexo 1 - Protocolo de ações para o cenário 1</t>
  </si>
  <si>
    <t>1. Objetivo do Documento</t>
  </si>
  <si>
    <t>2. Descrição das ações</t>
  </si>
  <si>
    <t>2.1. Gatilho para início das ações</t>
  </si>
  <si>
    <t>2.2. Ações básicas e de contingência</t>
  </si>
  <si>
    <t>Tempo</t>
  </si>
  <si>
    <t>Responsável</t>
  </si>
  <si>
    <t>Ações básicas e de contingência</t>
  </si>
  <si>
    <t>2.3. Caracterização de crise finalizada ou controlada</t>
  </si>
  <si>
    <t xml:space="preserve">Serão considerados os seguintes critérios, em caráter não exaustivo, que, em conjunto ou isoladamente, poderão sinalizar o fim da crise para a empresa, e demandarão ações de encerramento de procedimentos de crise:
Qualitativo: atendimento às normas;
Quantitativo: % de afetados em situação estável;
Publicidade: necessidade de satisfação à sociedade.
</t>
  </si>
  <si>
    <t>2.4. Ações pós-crise</t>
  </si>
  <si>
    <t>Acidente aéreo</t>
  </si>
  <si>
    <t>Acidente com veículo externo</t>
  </si>
  <si>
    <t>Acidente com veículo interno</t>
  </si>
  <si>
    <t>Anexo 2 - Protocolo de ações para o cenário 2</t>
  </si>
  <si>
    <t>Anexo 3 - Protocolo de ações para o cenário 3</t>
  </si>
  <si>
    <t>Anexo 4 - Protocolo de ações para o cenário 4</t>
  </si>
  <si>
    <t>Nome completo</t>
  </si>
  <si>
    <t>Cargo na empresa</t>
  </si>
  <si>
    <t>Departamento/setor</t>
  </si>
  <si>
    <t>e-mail</t>
  </si>
  <si>
    <t>Celular</t>
  </si>
  <si>
    <t>Função no Comitê</t>
  </si>
  <si>
    <t>ID</t>
  </si>
  <si>
    <t>Presidente</t>
  </si>
  <si>
    <t>Secretário</t>
  </si>
  <si>
    <t>Acionamento</t>
  </si>
  <si>
    <t>Da Revisão do Plano</t>
  </si>
  <si>
    <t>Dos Objetivos do Plano</t>
  </si>
  <si>
    <t>Dos Principais Conceitos</t>
  </si>
  <si>
    <t>Diretor de operações</t>
  </si>
  <si>
    <t>Gerente de segurança</t>
  </si>
  <si>
    <t>Gerencia de Recursos Humanos</t>
  </si>
  <si>
    <t>Departamento/Setor responsável pela Gestão das Informações:</t>
  </si>
  <si>
    <t>Diretoria de operações</t>
  </si>
  <si>
    <t>Gerencia de Segurança</t>
  </si>
  <si>
    <t>DADOS DOS INTEGRANTES DO COMITÊ DE CRISE</t>
  </si>
  <si>
    <t>Nome da empresa:</t>
  </si>
  <si>
    <t>Atividade econômica da empresa:</t>
  </si>
  <si>
    <t>João Flavio Severino</t>
  </si>
  <si>
    <t>Flavio Severino Carlos</t>
  </si>
  <si>
    <t>Severino Carlos Antônio</t>
  </si>
  <si>
    <t>Carlos Antônio Maria</t>
  </si>
  <si>
    <t>Comunicação</t>
  </si>
  <si>
    <t>Operação</t>
  </si>
  <si>
    <t>Patrocínio</t>
  </si>
  <si>
    <t>Suporte</t>
  </si>
  <si>
    <t>(21)1000011390</t>
  </si>
  <si>
    <t>(21)1015995422</t>
  </si>
  <si>
    <t>(21)1031979454</t>
  </si>
  <si>
    <t>(21)1047963486</t>
  </si>
  <si>
    <t>Validar acionamento do comitê de crise com presidente do comitê.</t>
  </si>
  <si>
    <t>Informar que há uma crise estabelecida, via rede de telefones celulares pessoais e funcionais, e via rede de e-mails pessoais e funcionais, simultaneamente, ao presidente do comitê de crise, ao Diretor-Presidente, aos demais membros do Comitê de Crise.</t>
  </si>
  <si>
    <t>Propor encerramento da crise ao presidente do comitê pós-crise em exercício.</t>
  </si>
  <si>
    <t>Informar que a crise está encerrada, contida ou mitigada, via rede de telefones celulares pessoais e funcionais, e via rede de e-mails pessoais e funcionais, simultaneamente, ao presidente do comitê de crise, ao Diretor-Presidente, aos demais membros do comitê.</t>
  </si>
  <si>
    <t>fdsouza2016@minhaempresa.com</t>
  </si>
  <si>
    <t>Gerente de comunicação</t>
  </si>
  <si>
    <t>Gerencia de comunicação</t>
  </si>
  <si>
    <t>Gerente de operações</t>
  </si>
  <si>
    <t>Gerencia de Operações</t>
  </si>
  <si>
    <t>Gerente Financeiro</t>
  </si>
  <si>
    <t>Gerencia Financeira</t>
  </si>
  <si>
    <t>Gerente de Logistica</t>
  </si>
  <si>
    <t>Gerencia de Logistica</t>
  </si>
  <si>
    <t>jdsouza2012@minhaempresa.com</t>
  </si>
  <si>
    <t>jfs2016@minhaempresa.com</t>
  </si>
  <si>
    <t>fsc2016@minhaempresa.com</t>
  </si>
  <si>
    <t>sca2016@minhaempresa.com</t>
  </si>
  <si>
    <t>cam2016@minhaempresa.com</t>
  </si>
  <si>
    <t>(21)968045432</t>
  </si>
  <si>
    <t>(21)984025665</t>
  </si>
  <si>
    <t>João Davi Caetano de Souza - Secretário - e-mail: jdsouza2012@minhaempresa.com - Cel: (21)984025665</t>
  </si>
  <si>
    <t>João Davi Caetano de Souza - Secretário - e-mail: jdsouza2012@minhaempresa.com - Cel: (21)984025666</t>
  </si>
  <si>
    <t>Minha Empresa de Teste S.A.</t>
  </si>
  <si>
    <t>Atividade de Testes de Produtos Digitais</t>
  </si>
  <si>
    <t xml:space="preserve">Este documento contém o protocolo que a Minha Empresa de Teste S.A. deve seguir em resposta a situações definidas como incidente crítico ou crise, correspondendo ao cenário 2 descritos neste Plano de Gerenciamento de Crise.
Os objetivos esperados com a execução do protocolo compreendem gerenciar a resposta a crise, coordenando os esforços de solucioná-la por parte das áreas-fim da empresa, bem como atuando na qualidade de elo técnico com outros órgãos chamados a responder à situação.
</t>
  </si>
  <si>
    <t>Das Ações de Gestão de Pessoas:</t>
  </si>
  <si>
    <t>Da Gestão das Informações:</t>
  </si>
  <si>
    <t>Anexo 1 Protocolo de ação cenário 1</t>
  </si>
  <si>
    <t>Anexo 2 Protocolo de ação cenário 2</t>
  </si>
  <si>
    <t>Anexo 3 Protocolo de ação cenário 3</t>
  </si>
  <si>
    <t>Anexo 4 Protocolo de ação cenário 4</t>
  </si>
  <si>
    <t>A necessidade de ativação deste protocolo inicia-se com o recebimento de informações sobre incidentes críticos relativos ao cenário 3 enviadas ao Secrtário do Comitê de Crise através de e-mail ou ligação telefônica, para análise e providências.</t>
  </si>
  <si>
    <t>1. Introdução</t>
  </si>
  <si>
    <t>2. Objetivos</t>
  </si>
  <si>
    <t>6.1. Identificação dos Riscos</t>
  </si>
  <si>
    <t>6. Cenários</t>
  </si>
  <si>
    <t>5. Principais Conceitos</t>
  </si>
  <si>
    <t>4. Revisão do Plano</t>
  </si>
  <si>
    <t>3. Da Sala de crise</t>
  </si>
  <si>
    <t>6.2. Cenários</t>
  </si>
  <si>
    <t>7. Funções</t>
  </si>
  <si>
    <t>7.1. Ações de Gestão de Pessoas</t>
  </si>
  <si>
    <t>7.2. Gestão da Informação</t>
  </si>
  <si>
    <t>8. ANEXOS - PROTOCOLOS</t>
  </si>
  <si>
    <t>3. Da Sala de Crise</t>
  </si>
  <si>
    <t>8. Anexos Protocolos</t>
  </si>
  <si>
    <t>A necessidade de ativação deste protocolo inicia-se com o recebimento de informações sobre incidentes críticos relativos ao cenário 4 enviadas ao Secrtário do Comitê de Crise através de e-mail ou ligação telefônica, para análise e providências.</t>
  </si>
  <si>
    <t>A necessidade de ativação deste protocolo inicia-se com o recebimento de informações sobre incidentes críticos relativos ao cenário 2 enviadas ao Secrtário do Comitê de Crise através de e-mail ou ligação telefônica, para análise e providências.</t>
  </si>
  <si>
    <r>
      <rPr>
        <b/>
        <sz val="11"/>
        <color rgb="FFFF0000"/>
        <rFont val="Calibri"/>
        <family val="2"/>
        <scheme val="minor"/>
      </rPr>
      <t xml:space="preserve">IMPORTANTE: </t>
    </r>
    <r>
      <rPr>
        <b/>
        <sz val="11"/>
        <rFont val="Calibri"/>
        <family val="2"/>
        <scheme val="minor"/>
      </rPr>
      <t>LEIA OS PASSOS E ENTENDA A PLANILHA</t>
    </r>
  </si>
  <si>
    <t>IDENTIFICAÇÃO DOS RISCOS</t>
  </si>
  <si>
    <t>A identificação deve incluir todos os riscos, estejam ou não sob o controle da Organização, ou seja, riscos prováveis e improváveis. O objetivo é gerar uma lista abrangente de eventos que possam afetar a Organização. Esses perigos são então estudados detalhadamente, a fim de identificar o que pode acontecer.</t>
  </si>
  <si>
    <t>RELATÓRIO PARA IMPRESSÃO</t>
  </si>
  <si>
    <t>Seja bem-vindo(a). Com esta planilha você poderá realizar planos de gerenciamento de crise com tecnicidade e com a linguagem executiva que a diretoria de sua empresa ou cliente deseja.</t>
  </si>
  <si>
    <t>INTRODUÇÃO</t>
  </si>
  <si>
    <t>Nesta seção você irá definir os objetivos do plano explicando a finalidade de estabelecer um plano de gerenciamento de crise no âmbito da empresa; definir a revisão do plano esclarecendo a periodicidade que o plano deverá ser revisto e atualizado; relacionar os principais conceitos detalhando a definição de cada um; relacionar as funções decrevendo detalhadamente as atribuições de cada um; e detalhar a infraestrutura mínima e os recursos indispensáveis da sala de crise.</t>
  </si>
  <si>
    <t>Nesta seção você irá relacionar o nome da empresa e sua atividade econômica, bem como os nomes dos integrantes do comitê de crise que tem com objetivo principal coordenar o monitoramento e a resposta em situações de crise.</t>
  </si>
  <si>
    <t>COMITÊ DE CRISE</t>
  </si>
  <si>
    <r>
      <rPr>
        <b/>
        <sz val="11"/>
        <color rgb="FFFF0000"/>
        <rFont val="Calibri"/>
        <family val="2"/>
        <scheme val="minor"/>
      </rPr>
      <t>Riscos prováveis:</t>
    </r>
    <r>
      <rPr>
        <sz val="11"/>
        <color rgb="FFFF0000"/>
        <rFont val="Calibri"/>
        <family val="2"/>
        <scheme val="minor"/>
      </rPr>
      <t xml:space="preserve"> </t>
    </r>
    <r>
      <rPr>
        <sz val="11"/>
        <color rgb="FF333333"/>
        <rFont val="Calibri"/>
        <family val="2"/>
        <scheme val="minor"/>
      </rPr>
      <t>trata-se de riscos que comumente acontecem na organização, ou já aconteceram ao menos uma vez.</t>
    </r>
  </si>
  <si>
    <r>
      <rPr>
        <b/>
        <sz val="11"/>
        <color rgb="FFFF0000"/>
        <rFont val="Calibri"/>
        <family val="2"/>
        <scheme val="minor"/>
      </rPr>
      <t>Riscos improváveis:</t>
    </r>
    <r>
      <rPr>
        <sz val="11"/>
        <color rgb="FF333333"/>
        <rFont val="Calibri"/>
        <family val="2"/>
        <scheme val="minor"/>
      </rPr>
      <t xml:space="preserve"> trata-se de riscos que nunca aconteceram na Organização mas que podem vir a acontecer e provocar danos consideráveis.</t>
    </r>
  </si>
  <si>
    <t>PROTOCOLO CENÁRIO (1)</t>
  </si>
  <si>
    <t>Nesta seção você irá definir as ações que deverão ser seguidas em resposta a ocorrência de eventos com nível de dano catastrófico que apresente concomitantemente ou não quaisquer uma das situações mencionadas na tabela de identificação dos riscos, com significativo potencial de repercussão na sociedade.</t>
  </si>
  <si>
    <t>PROTOCOLO CENÁRIO (2)</t>
  </si>
  <si>
    <t>PROTOCOLO CENÁRIO (3)</t>
  </si>
  <si>
    <t>PROTOCOLO CENÁRIO (4)</t>
  </si>
  <si>
    <t>Nesta seção você irá definir as ações que deverão ser seguidas em resposta a ocorrência de eventos com nível de dano alto que apresente concomitantemente ou não quaisquer uma das situações mencionadas na tabela de identificação dos riscos, com interrupção ou degradação do funcionamento da empresa que apresente prejuízos significativos as suas atividades.</t>
  </si>
  <si>
    <t>Nesta seção você irá definir as ações que deverão ser seguidas em resposta a ocorrência de eventos com nível de dano médio que apresente concomitantemente ou não quaisquer uma das situações mencionadas na tabela de identificação dos riscos, com interrupção ou degradação do funcionamento da empresa que apresente prejuízos significativos as suas atividades.</t>
  </si>
  <si>
    <t>Nesta seção você irá definir as ações que deverão ser seguidas em resposta a ocorrência de eventos com nível de dano leve que apresente concomitantemente ou não quaisquer uma das situações mencionadas na tabela de identificação dos riscos, que culmine em lesões graves ou fatalidades a colaborador ou cliente.</t>
  </si>
  <si>
    <t>Imprima somente o que importa. Esta parte gera um relatório formatado para impressão em páginas A4 com seu plano de gerenciamento de crisel. Você também poderá salvar seu projeto em formato PDF se assim desejar.
DICA: Para visualizar e imprimir o relatório é impressindível que você esteja na aba "Relatório para impressão", pois o Excel visualiza e imprime a aba em que você está trabalhando.</t>
  </si>
  <si>
    <t>Tempo total estimado em minutos</t>
  </si>
  <si>
    <t>Protocolo de Ações Para o Cenário 1</t>
  </si>
  <si>
    <t>Protocolo de Ações Aara o Cenário 2</t>
  </si>
  <si>
    <t>Protocolo de Ações Para o Cenário 3</t>
  </si>
  <si>
    <t>Protocolo de Ações Para o Cenário 4</t>
  </si>
  <si>
    <t>Departamento/setor responável pelas ações de gestão de pessoas:</t>
  </si>
  <si>
    <t>Gerência de Recursos Humanos</t>
  </si>
  <si>
    <t>Da Sala de Crise:</t>
  </si>
  <si>
    <t>Funções:</t>
  </si>
  <si>
    <t>João Davi da Siva Pinto</t>
  </si>
  <si>
    <t>Flavio Carvalho dos Santos</t>
  </si>
  <si>
    <t>Este documento tem por finalidade estabelecer o plano de gerenciamento de crise no âmbito da Minha Empresa de Teste S.A., que elenca procedimentos e protocolos a serem adotados pela organização quando em situação de crise ou de ameaça de crise. Os procedimentos e protocolos aqui abordados englobam o acionamento do comitê de crise, gerenciamento da crise propriamente dito, e o pós-crise, com foco em quatro cenários críticos que representam ameaça à segurança dos colaboradores, clientes e da empresa e de suas operações.</t>
  </si>
  <si>
    <t>Para evitar frustração aos trabalhos do comitê de crise é necessário, a princípio, disponibilidade de salas de gestão de crise, não necessariamente exclusiva para essa finalidade, dotada da seguinte infraestrutura mínima:
• 01 computador;
• 01 aparelho de TV;
• equipamentos para vídeo conferência;
• 01 aparelho telefônico capaz de realizar áudio conferência;
• conexão à rede local;
• conexão à internet;
• impressora;
• mesa e cadeiras; e
• material de escritório, como papel, caneta, lápis, marcadores de textos, grampeadores etc.</t>
  </si>
  <si>
    <t>Este plano deverá ser atualizado anualmente, e a qualquer momento em que se mostrar necessário, mediante aprendizado organizacional ou por necessidade de adaptação ao cenário imediato.</t>
  </si>
  <si>
    <t xml:space="preserve">Incidente crítico: evento ou série de eventos que podem desencadear ameaças à segurança dos clientes, colaboradores, da empresa e de suas atividades.
Crise: situação caracterizada pela ocorrência de um evento ou série de eventos que culminam no rompimento significativo das operações normais, podendo gerar consequências graves à imagem da empresa, demandando medidas extraordinárias para recuperar a ordem, incluindo a instauração do comitê de crise.
Política de gerenciamento de crise: conjunto de orientações normativas que têm como objetivo promover o gerenciamento de crise, de forma institucional, na organização.
Plano de gerenciamento de crise: plano que visa estabelecer procedimentos e protocolos a serem adotados pela organização quando em situação de crise ou de ameaça de crise.
Comitê de crise: comitê instaurado em situações de crise ou de ameaça de crise, composto no mínimo por um secretário e um presidente, com o objetivo principal de coordenar o monitoramento e a resposta da organização à situação de crise.
Presidente do comitê de crise: função exercida pelo Diretor de Operações, ou outro Diretor por ele indicado.
Secretário do comitê de crise: titular de unidade organizacional que atua como principal organizador das ações necessárias para o gerenciamento da crise.
Protocolo de atuação em crise: documento que retrata as ações a serem adotadas quando instaurado o cenário de crise.
</t>
  </si>
  <si>
    <t>A Gerência de Recursos Humanos avaliará a necessidade de promover ações para valorização do colaborador, tais como elogios, e de atenção à saúde do colaborador que tiver atuado durante a crise, promovendo ações para readaptá-lo ao seu ambiente de trabalho, quando necessário.</t>
  </si>
  <si>
    <t xml:space="preserve">As informações relevantes sobre o gerenciamento da crise tais como contatos pessoais e funcionais, relatórios do desempenho da empresa e lições aprendidas, serão gerenciadas pela Gerencia de Recursos Humanos.
As informações pessoais, tais como telefones e endereços, são de caráter restrito e somente devem ser fornecidas para pessoas diretamente envolvidas nos trabalhos do comitê de crise.
A comunicação entre os membros do comitê de crise deverá ser preferencialmente realizada por meio de correio eletrônico, sobretudo utilizando a lista de e-mail de crise, ou ferramenta de envio de mensagens instantâneas institucional. Somente em situação de exceção deverá ser utilizada ferramenta de comunicação particular. Em todo caso, contatos pessoais dos titulares de unidade organizacional deverão ser informados ao secretário, como contingência.
</t>
  </si>
  <si>
    <t xml:space="preserve">O Diretor de operações exerce a competência de presidente do comitê de crise até que seja indicado outro profissional para essa responsabilidade.
O Gerente de segurança exerce a competência de secretário do comitê de crise até que seja indicado outro profissional para essa responsabilidade.
As competências e os protocolos delineados podem ser agrupados em funções.  As funções típicas de gerenciamento de crise são:
- Comunicação: envolve prestação ou obtenção de informação de atores interessados (stakelhoders), internos ou externos à organização, tais como: mídia, sociedade, órgãos de comunicação e outros.
- Operação: envolve a execução de ações relacionadas ao acompanhamento das ações dos regulados e adoção das providências cabíveis, com o objetivo de contribuir para o gerenciamento da crise.
- Patrocínio: envolve acompanhamento das atividades desenvolvidas pelos atores responsáveis pela operação e remoção dos obstáculos por eles enfrentados, quando se fizer necessário, no intuito de facilitar o gerenciamento da crise.
- Suporte: apoio logístico, financeiro, material e tecnológico prestado aos atores responsáveis pela operação, no intuito de assegurar que há condições adequadas para o desenvolvimento das ações relacionadas ao gerenciamento da crise.
As ações do comitê de crise são divididas em três fases: acionamento, gerenciamento da crise e pós-crise. Formalmente os trabalhos de gerenciamento de crise são concluídos com o encerramento do comitê, que é proposto pelo secretário do comitê ao presidente, a partir da identificação da crise controlada ou finalizada.
</t>
  </si>
  <si>
    <t>Planilha</t>
  </si>
  <si>
    <t>DÚVIDAS FREQUENTES</t>
  </si>
  <si>
    <t>Clique abaixo para selecionar sua dúvida:</t>
  </si>
  <si>
    <t>1. Posso adicionar mais linhas e colunas na planilha?</t>
  </si>
  <si>
    <t>Veja a resposta abaixo:</t>
  </si>
  <si>
    <t>Posso adicionar mais linhas e colunas na planilha?</t>
  </si>
  <si>
    <t xml:space="preserve">Nós recomendamos fortemente que você utilize a estrutura pronta apresentada, pois existem diversas fórmulas que podem ser afetadas pela adição de linhas e colunas. Além disso, para facilitar o preenchimento mantemos a planilha desbloqueada apenas nos locais para preenchimento. </t>
  </si>
  <si>
    <t>2. Posso remover linhas?</t>
  </si>
  <si>
    <t>Posso remover linhas?</t>
  </si>
  <si>
    <t>3. Para que servem os alertas?</t>
  </si>
  <si>
    <t>Para que servem os alertas?</t>
  </si>
  <si>
    <t>Eles são avisos sobre como a sua projeção está. A partir deles, você pode refinar suas projeções e pensar em medidas mais agressivas para tornar seu projeto mais agressivo.</t>
  </si>
  <si>
    <t>4. Essa planilha pode ser apresentada para instituições financeiras?</t>
  </si>
  <si>
    <t>Essa planilha pode ser apresentada para instituições financeiras?</t>
  </si>
  <si>
    <t>Sim. Porém esses dados não garantem aprovações ou reprovações por parte dessas instituições. Sendo usados como dados complementares.</t>
  </si>
  <si>
    <t>5. Como desbloquear a planilha?</t>
  </si>
  <si>
    <t>Como desbloquear a planilha?</t>
  </si>
  <si>
    <t>Basta entrar no menu superior "Revisão" e escolher o item desproteger planilha no grupo Alterações. As planilhas não possuem senhas, apenas estão bloqueadas para melhorar a usabilidade delas.</t>
  </si>
  <si>
    <t>6. Como redimensiono uma coluna ou linha da planilha?</t>
  </si>
  <si>
    <t>Como redimensiono uma coluna ou linha da planilha?</t>
  </si>
  <si>
    <t>Com a planilha desbloqueada(ver pergunta 5), clique sobre o número da linha com o botão diretiro e escolha a opção altura da linha no caso das linhas ou na letra da coluna com o botão direito e escolha a opção largura da coluna no caso de colunas.</t>
  </si>
  <si>
    <t>7. Como faço para imprimir uma planilha?</t>
  </si>
  <si>
    <t>Como faço para imprimir uma planilha?</t>
  </si>
  <si>
    <t>Escolha Opção Arquivo e vá ao item imprimir no seu menu superior.</t>
  </si>
  <si>
    <t>8. Como mudo a moeda da planilha?</t>
  </si>
  <si>
    <t>O que é Matriz de GUT?</t>
  </si>
  <si>
    <t>Selecione os campos que deseja mudar a moeda. Clique com o botão direito escolha a opção formatar células. Altere o símbolo para o formato que desejar na guia Número.</t>
  </si>
  <si>
    <t>O que é gravidade?</t>
  </si>
  <si>
    <t>O que é urgência?</t>
  </si>
  <si>
    <t>O que é tendência?</t>
  </si>
  <si>
    <t>O que é ranking dos problemas?</t>
  </si>
  <si>
    <t>MAIS SUGESTÕES PARA VOCÊ</t>
  </si>
  <si>
    <t>Veja as 7 ferramentas mais indicadas para você</t>
  </si>
  <si>
    <t>Pacote com todas as planilhas da SOUZA</t>
  </si>
  <si>
    <t>Compre todas as planilhas da SOUZA por um preço que você não vai acreditar. São mais de trinta planilhas prontas que vão turbinar o seu negócio. Tudo para o que você precisa com economia de tempo e dinheiro. Parcele tudo em até 18x no cartão de crédito.</t>
  </si>
  <si>
    <t>Veja mais sobre esse produto</t>
  </si>
  <si>
    <t>Pacote de Planilhas Gestão de Segurança</t>
  </si>
  <si>
    <t>O Pacote de Planilhas Gestão de Segurança reúne treze ferramentas poderosas que vão auxiliar você Gestor de Segurança no gerenciamento das atividades na sua empresa ou negócio. Parcele tudo em até 18x no cartão de crédito.</t>
  </si>
  <si>
    <t xml:space="preserve">Pacote de Planilhas Gestão de Operações </t>
  </si>
  <si>
    <t>O Pacote de Planilhas de Operações contém dez planilhas poderosas que vão te ajudar no gerenciamento das operações na sua empresa. Parcele tudo em até 18x no cartão de crédito.</t>
  </si>
  <si>
    <t>Pacote de Planilhas de RH</t>
  </si>
  <si>
    <t>O Pacote Planilhas de RH reúne nove planilhas poderosas e essenciais para a Gestão de Recursos Humanos na sua empresa. Parcele tudo em até 18x no cartão de crédito.</t>
  </si>
  <si>
    <t>Planilha Avaliação de Desempenho por Competências</t>
  </si>
  <si>
    <t>A Planilha de Avaliação de Desempenho por Competências permite um excelente exercício de avaliação dos seus funcionários.</t>
  </si>
  <si>
    <t>Planilha Indicadores de RH</t>
  </si>
  <si>
    <t>A Planilha de Indicadores de RH foi desenvolvida para você que quer controlar a sua área de Recursos Humanos.</t>
  </si>
  <si>
    <t>Planilha de Pesquisa de Clima Organizacional 3.0</t>
  </si>
  <si>
    <t>A Planilha de Pesquisa de Clima Organizacional 3.0 permite que você identifique quais são os pontos fortes e fracos dentro do ambiente de trabalho, e diagnosticar quais são as franquezas e insatisfações de seus funcionários. É possível mensurar como está a qualidade de vida dos colaboradores no trabalho e o que eles pensam sobre diversos aspectos da empresa.</t>
  </si>
  <si>
    <t>Planilha Matriz BCG</t>
  </si>
  <si>
    <t>A Matriz BCG orienta a importância econômica de cada produto do seu portfólio.</t>
  </si>
  <si>
    <t>Veja mais detalhes</t>
  </si>
  <si>
    <t>SOBRE A SOUZA</t>
  </si>
  <si>
    <t>Este documento contém o protocolo que a Minha Empresa de Teste S.A. deve seguir em resposta a situações definidas como incidente crítico ou crise, correspondendo ao cenário 1 descritos neste Plano de Gerenciamento de Crise.
Os objetivos esperados com a execução do protocolo compreendem gerenciar a resposta a crise, coordenando os esforços de solucioná-la por parte das áreas-fim da empresa, bem como atuando na qualidade de elo técnico com outros órgãos chamados a responder à situação.</t>
  </si>
  <si>
    <t xml:space="preserve">Este documento contém o protocolo que a Minha Empresa de Teste S.A. deve seguir em resposta a situações definidas como incidente crítico ou crise, correspondendo ao cenário 3 descritos neste Plano de Gerenciamento de Crise.
Os objetivos esperados com a execução do protocolo compreendem gerenciar a resposta a crise, coordenando os esforços de solucioná-la por parte das áreas-fim da empresa, bem como atuando na qualidade de elo técnico com outros órgãos chamados a responder à situação.
</t>
  </si>
  <si>
    <t xml:space="preserve">Este documento contém o protocolo que a Minha Empresa de Teste S.A. deve seguir em resposta a situações definidas como incidente crítico ou crise, correspondendo ao cenário 4 descritos neste Plano de Gerenciamento de Crise.
Os objetivos esperados com a execução do protocolo compreendem gerenciar a resposta a crise, coordenando os esforços de solucioná-la por parte das áreas-fim da empresa, bem como atuando na qualidade de elo técnico com outros órgãos chamados a responder à situação.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</si>
</sst>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R$&quot;\ * #,##0.00_-;\-&quot;R$&quot;\ * #,##0.00_-;_-&quot;R$&quot;\ * &quot;-&quot;??_-;_-@_-"/>
    <numFmt numFmtId="164" formatCode="h:mm;@"/>
    <numFmt numFmtId="165" formatCode="[h]:mm:ss;@"/>
    <numFmt numFmtId="166" formatCode="_(* #,##0.00_);_(* \(#,##0.00\);_(* &quot;-&quot;??_);_(@_)"/>
    <numFmt numFmtId="167" formatCode="_(&quot;R$&quot;* #,##0.00_);_(&quot;R$&quot;* \(#,##0.00\);_(&quot;R$&quot;* &quot;-&quot;??_);_(@_)"/>
  </numFmts>
  <fonts count="41" x14ac:knownFonts="1">
    <font>
      <sz val="11"/>
      <color theme="1"/>
      <name val="Calibri"/>
      <family val="2"/>
      <scheme val="minor"/>
    </font>
    <font>
      <b/>
      <sz val="11"/>
      <color theme="0"/>
      <name val="Calibri"/>
      <family val="2"/>
      <scheme val="minor"/>
    </font>
    <font>
      <b/>
      <sz val="11"/>
      <color theme="1"/>
      <name val="Calibri"/>
      <family val="2"/>
      <scheme val="minor"/>
    </font>
    <font>
      <b/>
      <sz val="26"/>
      <color theme="1"/>
      <name val="Calibri"/>
      <family val="2"/>
      <scheme val="minor"/>
    </font>
    <font>
      <u/>
      <sz val="11"/>
      <color theme="10"/>
      <name val="Calibri"/>
      <family val="2"/>
      <scheme val="minor"/>
    </font>
    <font>
      <sz val="8"/>
      <color indexed="81"/>
      <name val="Tahoma"/>
      <family val="2"/>
    </font>
    <font>
      <sz val="10"/>
      <color indexed="81"/>
      <name val="Tahoma"/>
      <family val="2"/>
    </font>
    <font>
      <i/>
      <sz val="11"/>
      <color theme="3"/>
      <name val="Calibri"/>
      <family val="2"/>
      <scheme val="minor"/>
    </font>
    <font>
      <sz val="11"/>
      <color rgb="FFFF0000"/>
      <name val="Calibri"/>
      <family val="2"/>
      <scheme val="minor"/>
    </font>
    <font>
      <sz val="10"/>
      <color rgb="FFFF0000"/>
      <name val="Calibri"/>
      <family val="2"/>
      <scheme val="minor"/>
    </font>
    <font>
      <sz val="11"/>
      <name val="Calibri"/>
      <family val="2"/>
      <scheme val="minor"/>
    </font>
    <font>
      <b/>
      <sz val="11"/>
      <name val="Calibri"/>
      <family val="2"/>
      <scheme val="minor"/>
    </font>
    <font>
      <sz val="11"/>
      <color rgb="FF333333"/>
      <name val="Calibri"/>
      <family val="2"/>
      <scheme val="minor"/>
    </font>
    <font>
      <b/>
      <sz val="11"/>
      <color rgb="FF595959"/>
      <name val="Calibri"/>
      <family val="2"/>
      <scheme val="minor"/>
    </font>
    <font>
      <b/>
      <u/>
      <sz val="14"/>
      <color theme="10"/>
      <name val="Calibri"/>
      <family val="2"/>
      <scheme val="minor"/>
    </font>
    <font>
      <b/>
      <sz val="14"/>
      <color theme="1"/>
      <name val="Calibri"/>
      <family val="2"/>
      <scheme val="minor"/>
    </font>
    <font>
      <sz val="11"/>
      <color rgb="FF3366CC"/>
      <name val="Calibri"/>
      <family val="2"/>
      <scheme val="minor"/>
    </font>
    <font>
      <b/>
      <sz val="11"/>
      <color rgb="FFFF0000"/>
      <name val="Calibri"/>
      <family val="2"/>
      <scheme val="minor"/>
    </font>
    <font>
      <sz val="10"/>
      <name val="Arial"/>
      <family val="2"/>
    </font>
    <font>
      <sz val="11"/>
      <color theme="1"/>
      <name val="Calibri"/>
      <family val="2"/>
      <scheme val="minor"/>
    </font>
    <font>
      <sz val="11"/>
      <color theme="0"/>
      <name val="Calibri"/>
      <family val="2"/>
      <scheme val="minor"/>
    </font>
    <font>
      <b/>
      <sz val="48"/>
      <name val="Calibri"/>
      <family val="2"/>
      <scheme val="minor"/>
    </font>
    <font>
      <b/>
      <sz val="36"/>
      <color theme="1" tint="0.499984740745262"/>
      <name val="Calibri"/>
      <family val="2"/>
      <scheme val="minor"/>
    </font>
    <font>
      <sz val="12"/>
      <color theme="1"/>
      <name val="Calibri"/>
      <family val="2"/>
      <scheme val="minor"/>
    </font>
    <font>
      <sz val="18"/>
      <name val="Calibri"/>
      <family val="2"/>
      <scheme val="minor"/>
    </font>
    <font>
      <sz val="14"/>
      <color theme="1"/>
      <name val="Calibri"/>
      <family val="2"/>
      <scheme val="minor"/>
    </font>
    <font>
      <sz val="14"/>
      <color rgb="FF595959"/>
      <name val="Calibri"/>
      <family val="2"/>
      <scheme val="minor"/>
    </font>
    <font>
      <b/>
      <sz val="14"/>
      <color rgb="FF00B050"/>
      <name val="Calibri"/>
      <family val="2"/>
      <scheme val="minor"/>
    </font>
    <font>
      <sz val="18"/>
      <color rgb="FF333333"/>
      <name val="Calibri"/>
      <family val="2"/>
      <scheme val="minor"/>
    </font>
    <font>
      <sz val="10.5"/>
      <color rgb="FF595959"/>
      <name val="Calibri"/>
      <family val="2"/>
      <scheme val="minor"/>
    </font>
    <font>
      <b/>
      <sz val="16"/>
      <color rgb="FF595959"/>
      <name val="Calibri"/>
      <family val="2"/>
      <scheme val="minor"/>
    </font>
    <font>
      <sz val="16"/>
      <color rgb="FF3366CC"/>
      <name val="Calibri"/>
      <family val="2"/>
      <scheme val="minor"/>
    </font>
    <font>
      <b/>
      <sz val="16"/>
      <color theme="0"/>
      <name val="Calibri"/>
      <family val="2"/>
      <scheme val="minor"/>
    </font>
    <font>
      <sz val="16"/>
      <color theme="4"/>
      <name val="Calibri"/>
      <family val="2"/>
      <scheme val="minor"/>
    </font>
    <font>
      <sz val="10"/>
      <color rgb="FF595959"/>
      <name val="Calibri"/>
      <family val="2"/>
      <scheme val="minor"/>
    </font>
    <font>
      <sz val="11"/>
      <color theme="4"/>
      <name val="Calibri"/>
      <family val="2"/>
      <scheme val="minor"/>
    </font>
    <font>
      <u/>
      <sz val="7.7"/>
      <color theme="10"/>
      <name val="Calibri"/>
      <family val="2"/>
    </font>
    <font>
      <sz val="16"/>
      <color theme="4"/>
      <name val="Calibri"/>
      <family val="2"/>
    </font>
    <font>
      <u/>
      <sz val="10"/>
      <color theme="10"/>
      <name val="Calibri"/>
      <family val="2"/>
    </font>
    <font>
      <u/>
      <sz val="11"/>
      <color theme="10"/>
      <name val="Calibri"/>
      <family val="2"/>
    </font>
    <font>
      <u/>
      <sz val="11"/>
      <color theme="1"/>
      <name val="Calibri"/>
      <family val="2"/>
      <scheme val="minor"/>
    </font>
  </fonts>
  <fills count="8">
    <fill>
      <patternFill patternType="none"/>
    </fill>
    <fill>
      <patternFill patternType="gray125"/>
    </fill>
    <fill>
      <patternFill patternType="solid">
        <fgColor theme="4"/>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rgb="FF5B98CF"/>
        <bgColor indexed="64"/>
      </patternFill>
    </fill>
    <fill>
      <patternFill patternType="solid">
        <fgColor rgb="FFF2F2F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thin">
        <color theme="0" tint="-0.24994659260841701"/>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s>
  <cellStyleXfs count="12">
    <xf numFmtId="0" fontId="0" fillId="0" borderId="0"/>
    <xf numFmtId="0" fontId="4" fillId="0" borderId="0" applyNumberFormat="0" applyFill="0" applyBorder="0" applyAlignment="0" applyProtection="0"/>
    <xf numFmtId="0" fontId="18" fillId="0" borderId="0"/>
    <xf numFmtId="0" fontId="23" fillId="0" borderId="0"/>
    <xf numFmtId="0" fontId="18" fillId="0" borderId="0"/>
    <xf numFmtId="0" fontId="19" fillId="0" borderId="0"/>
    <xf numFmtId="0" fontId="4" fillId="0" borderId="0" applyNumberFormat="0" applyFill="0" applyBorder="0" applyAlignment="0" applyProtection="0"/>
    <xf numFmtId="0" fontId="36" fillId="0" borderId="0" applyNumberFormat="0" applyFill="0" applyBorder="0" applyAlignment="0" applyProtection="0">
      <alignment vertical="top"/>
      <protection locked="0"/>
    </xf>
    <xf numFmtId="166" fontId="18" fillId="0" borderId="0" applyFont="0" applyFill="0" applyBorder="0" applyAlignment="0" applyProtection="0"/>
    <xf numFmtId="167" fontId="18" fillId="0" borderId="0" applyFont="0" applyFill="0" applyBorder="0" applyAlignment="0" applyProtection="0"/>
    <xf numFmtId="44" fontId="18" fillId="0" borderId="0" applyFont="0" applyFill="0" applyBorder="0" applyAlignment="0" applyProtection="0"/>
    <xf numFmtId="9" fontId="18" fillId="0" borderId="0" applyFont="0" applyFill="0" applyBorder="0" applyAlignment="0" applyProtection="0"/>
  </cellStyleXfs>
  <cellXfs count="199">
    <xf numFmtId="0" fontId="0" fillId="0" borderId="0" xfId="0"/>
    <xf numFmtId="0" fontId="0" fillId="0" borderId="1" xfId="0" applyBorder="1" applyProtection="1">
      <protection hidden="1"/>
    </xf>
    <xf numFmtId="0" fontId="0" fillId="0" borderId="4" xfId="0" applyBorder="1" applyProtection="1">
      <protection hidden="1"/>
    </xf>
    <xf numFmtId="0" fontId="0" fillId="0" borderId="5" xfId="0" applyBorder="1" applyProtection="1">
      <protection hidden="1"/>
    </xf>
    <xf numFmtId="0" fontId="0" fillId="0" borderId="6" xfId="0" applyBorder="1" applyProtection="1">
      <protection hidden="1"/>
    </xf>
    <xf numFmtId="0" fontId="10" fillId="0" borderId="0" xfId="4" applyFont="1" applyFill="1" applyBorder="1" applyAlignment="1" applyProtection="1">
      <alignment horizontal="left" vertical="center"/>
      <protection hidden="1"/>
    </xf>
    <xf numFmtId="0" fontId="20" fillId="0" borderId="0" xfId="4" applyFont="1" applyFill="1" applyBorder="1" applyAlignment="1" applyProtection="1">
      <alignment horizontal="center" vertical="center"/>
      <protection hidden="1"/>
    </xf>
    <xf numFmtId="0" fontId="18" fillId="0" borderId="0" xfId="4" applyFont="1" applyFill="1" applyBorder="1" applyAlignment="1" applyProtection="1">
      <protection hidden="1"/>
    </xf>
    <xf numFmtId="0" fontId="0" fillId="0" borderId="9" xfId="0" applyBorder="1" applyProtection="1">
      <protection hidden="1"/>
    </xf>
    <xf numFmtId="0" fontId="0" fillId="0" borderId="17" xfId="0" applyBorder="1" applyProtection="1">
      <protection hidden="1"/>
    </xf>
    <xf numFmtId="0" fontId="0" fillId="0" borderId="15" xfId="0" applyBorder="1" applyAlignment="1" applyProtection="1">
      <alignment horizontal="center" vertical="center"/>
      <protection hidden="1"/>
    </xf>
    <xf numFmtId="0" fontId="23" fillId="5" borderId="0" xfId="3" applyFill="1" applyProtection="1">
      <protection hidden="1"/>
    </xf>
    <xf numFmtId="0" fontId="23" fillId="2" borderId="0" xfId="3" applyFill="1" applyProtection="1">
      <protection hidden="1"/>
    </xf>
    <xf numFmtId="0" fontId="0" fillId="0" borderId="0" xfId="0" applyFill="1" applyAlignment="1" applyProtection="1">
      <alignment vertical="center"/>
      <protection hidden="1"/>
    </xf>
    <xf numFmtId="0" fontId="1" fillId="3" borderId="15" xfId="0" applyFont="1" applyFill="1" applyBorder="1" applyAlignment="1" applyProtection="1">
      <alignment horizontal="left" vertical="center"/>
      <protection hidden="1"/>
    </xf>
    <xf numFmtId="0" fontId="0" fillId="0" borderId="0" xfId="0" applyProtection="1">
      <protection hidden="1"/>
    </xf>
    <xf numFmtId="0" fontId="1" fillId="0" borderId="0" xfId="1" applyFont="1" applyFill="1" applyBorder="1" applyAlignment="1" applyProtection="1">
      <alignment vertical="center"/>
      <protection hidden="1"/>
    </xf>
    <xf numFmtId="0" fontId="11" fillId="0" borderId="0" xfId="1" applyFont="1" applyFill="1" applyAlignment="1" applyProtection="1">
      <alignment horizontal="left" vertical="center"/>
      <protection hidden="1"/>
    </xf>
    <xf numFmtId="0" fontId="1" fillId="0" borderId="0" xfId="1" applyFont="1" applyFill="1" applyAlignment="1" applyProtection="1">
      <alignment horizontal="left" vertical="center"/>
      <protection hidden="1"/>
    </xf>
    <xf numFmtId="0" fontId="0" fillId="0" borderId="0" xfId="0" applyFill="1" applyAlignment="1" applyProtection="1">
      <alignment horizontal="center" vertical="center"/>
      <protection hidden="1"/>
    </xf>
    <xf numFmtId="0" fontId="0" fillId="0" borderId="0" xfId="0" applyFill="1" applyAlignment="1" applyProtection="1">
      <alignment horizontal="left" vertical="top" wrapText="1"/>
      <protection hidden="1"/>
    </xf>
    <xf numFmtId="0" fontId="1" fillId="3" borderId="15" xfId="0" applyFont="1" applyFill="1" applyBorder="1" applyAlignment="1" applyProtection="1">
      <alignment horizontal="left" vertical="center" wrapText="1"/>
      <protection hidden="1"/>
    </xf>
    <xf numFmtId="0" fontId="0" fillId="0" borderId="0" xfId="0" applyAlignment="1" applyProtection="1">
      <alignment horizontal="left" vertical="top" wrapText="1"/>
      <protection hidden="1"/>
    </xf>
    <xf numFmtId="0" fontId="0" fillId="0" borderId="15" xfId="0" applyBorder="1" applyAlignment="1" applyProtection="1">
      <alignment horizontal="left" vertical="top" wrapText="1"/>
      <protection locked="0" hidden="1"/>
    </xf>
    <xf numFmtId="0" fontId="0" fillId="0" borderId="15" xfId="0" applyBorder="1" applyAlignment="1" applyProtection="1">
      <alignment horizontal="left" vertical="top"/>
      <protection locked="0" hidden="1"/>
    </xf>
    <xf numFmtId="0" fontId="10" fillId="0" borderId="15" xfId="0" applyFont="1" applyFill="1" applyBorder="1" applyAlignment="1" applyProtection="1">
      <alignment horizontal="left" vertical="center"/>
      <protection locked="0" hidden="1"/>
    </xf>
    <xf numFmtId="0" fontId="0" fillId="0" borderId="0" xfId="0" applyAlignment="1" applyProtection="1">
      <alignment horizontal="left" vertical="center"/>
      <protection hidden="1"/>
    </xf>
    <xf numFmtId="0" fontId="9" fillId="0" borderId="0" xfId="0" applyFont="1" applyFill="1" applyBorder="1" applyAlignment="1" applyProtection="1">
      <alignment vertical="center"/>
      <protection hidden="1"/>
    </xf>
    <xf numFmtId="0" fontId="8" fillId="0" borderId="0" xfId="0" applyFont="1" applyAlignment="1" applyProtection="1">
      <alignment vertical="center"/>
      <protection hidden="1"/>
    </xf>
    <xf numFmtId="0" fontId="1" fillId="3" borderId="15" xfId="0" applyFont="1" applyFill="1" applyBorder="1" applyAlignment="1" applyProtection="1">
      <alignment horizontal="center" vertical="center"/>
      <protection hidden="1"/>
    </xf>
    <xf numFmtId="0" fontId="0" fillId="0" borderId="0" xfId="0" applyAlignment="1" applyProtection="1">
      <alignment vertical="center"/>
      <protection hidden="1"/>
    </xf>
    <xf numFmtId="0" fontId="1" fillId="3" borderId="15" xfId="0" applyFont="1" applyFill="1" applyBorder="1" applyAlignment="1" applyProtection="1">
      <alignment horizontal="center" vertical="center"/>
      <protection hidden="1"/>
    </xf>
    <xf numFmtId="0" fontId="1" fillId="3" borderId="10" xfId="0" applyFont="1" applyFill="1" applyBorder="1" applyAlignment="1" applyProtection="1">
      <alignment vertical="center"/>
      <protection hidden="1"/>
    </xf>
    <xf numFmtId="0" fontId="1" fillId="0" borderId="0" xfId="0" applyFont="1" applyFill="1" applyBorder="1" applyAlignment="1" applyProtection="1">
      <alignment vertical="center"/>
      <protection hidden="1"/>
    </xf>
    <xf numFmtId="0" fontId="2" fillId="4" borderId="15" xfId="0" applyFont="1" applyFill="1" applyBorder="1" applyAlignment="1" applyProtection="1">
      <alignment horizontal="center" vertical="center"/>
      <protection hidden="1"/>
    </xf>
    <xf numFmtId="0" fontId="0" fillId="0" borderId="15" xfId="0" applyBorder="1" applyAlignment="1" applyProtection="1">
      <alignment vertical="center"/>
      <protection locked="0" hidden="1"/>
    </xf>
    <xf numFmtId="0" fontId="0" fillId="0" borderId="15" xfId="0" applyBorder="1" applyAlignment="1" applyProtection="1">
      <alignment vertical="center" wrapText="1"/>
      <protection locked="0" hidden="1"/>
    </xf>
    <xf numFmtId="0" fontId="4" fillId="0" borderId="15" xfId="1" applyBorder="1" applyAlignment="1" applyProtection="1">
      <alignment vertical="center"/>
      <protection locked="0" hidden="1"/>
    </xf>
    <xf numFmtId="0" fontId="0" fillId="4" borderId="15" xfId="0" applyFill="1" applyBorder="1" applyAlignment="1" applyProtection="1">
      <alignment vertical="center"/>
      <protection hidden="1"/>
    </xf>
    <xf numFmtId="0" fontId="4" fillId="4" borderId="15" xfId="1" applyFill="1" applyBorder="1" applyAlignment="1" applyProtection="1">
      <alignment vertical="center"/>
      <protection hidden="1"/>
    </xf>
    <xf numFmtId="0" fontId="0" fillId="0" borderId="0" xfId="0" applyAlignment="1" applyProtection="1">
      <alignment horizontal="center" vertical="center"/>
      <protection hidden="1"/>
    </xf>
    <xf numFmtId="0" fontId="10" fillId="0" borderId="0" xfId="0" applyFont="1" applyFill="1" applyBorder="1" applyAlignment="1" applyProtection="1">
      <alignment vertical="center"/>
      <protection hidden="1"/>
    </xf>
    <xf numFmtId="0" fontId="1" fillId="2" borderId="15" xfId="0" applyFont="1" applyFill="1" applyBorder="1" applyAlignment="1" applyProtection="1">
      <alignment horizontal="center" vertical="center"/>
      <protection hidden="1"/>
    </xf>
    <xf numFmtId="0" fontId="0" fillId="0" borderId="16" xfId="0" applyBorder="1" applyProtection="1">
      <protection hidden="1"/>
    </xf>
    <xf numFmtId="0" fontId="0" fillId="0" borderId="2" xfId="0" applyBorder="1" applyProtection="1">
      <protection hidden="1"/>
    </xf>
    <xf numFmtId="0" fontId="0" fillId="0" borderId="3" xfId="0" applyBorder="1" applyProtection="1">
      <protection hidden="1"/>
    </xf>
    <xf numFmtId="0" fontId="0" fillId="0" borderId="7" xfId="0" applyFill="1" applyBorder="1" applyProtection="1">
      <protection hidden="1"/>
    </xf>
    <xf numFmtId="0" fontId="0" fillId="0" borderId="0" xfId="0" applyFill="1" applyBorder="1" applyProtection="1">
      <protection hidden="1"/>
    </xf>
    <xf numFmtId="0" fontId="0" fillId="0" borderId="15" xfId="0" applyBorder="1" applyAlignment="1" applyProtection="1">
      <alignment horizontal="left" vertical="center"/>
      <protection locked="0" hidden="1"/>
    </xf>
    <xf numFmtId="0" fontId="0" fillId="0" borderId="15" xfId="0" applyBorder="1" applyAlignment="1" applyProtection="1">
      <alignment horizontal="center" vertical="center"/>
      <protection locked="0" hidden="1"/>
    </xf>
    <xf numFmtId="0" fontId="0" fillId="4" borderId="15" xfId="0" applyFill="1" applyBorder="1" applyAlignment="1" applyProtection="1">
      <alignment horizontal="left" vertical="center"/>
      <protection hidden="1"/>
    </xf>
    <xf numFmtId="0" fontId="0" fillId="4" borderId="15" xfId="0" applyFill="1" applyBorder="1" applyAlignment="1" applyProtection="1">
      <alignment horizontal="center" vertical="center"/>
      <protection hidden="1"/>
    </xf>
    <xf numFmtId="0" fontId="1" fillId="0" borderId="0" xfId="1" applyFont="1" applyFill="1" applyAlignment="1" applyProtection="1">
      <alignment vertical="center"/>
      <protection hidden="1"/>
    </xf>
    <xf numFmtId="0" fontId="1" fillId="3" borderId="11" xfId="0" applyFont="1" applyFill="1" applyBorder="1" applyAlignment="1" applyProtection="1">
      <alignment horizontal="left" vertical="center"/>
      <protection hidden="1"/>
    </xf>
    <xf numFmtId="0" fontId="1" fillId="3" borderId="12" xfId="0" applyFont="1" applyFill="1" applyBorder="1" applyAlignment="1" applyProtection="1">
      <alignment horizontal="left" vertical="center"/>
      <protection hidden="1"/>
    </xf>
    <xf numFmtId="0" fontId="1" fillId="3" borderId="13" xfId="0" applyFont="1" applyFill="1" applyBorder="1" applyAlignment="1" applyProtection="1">
      <alignment horizontal="left" vertical="center"/>
      <protection hidden="1"/>
    </xf>
    <xf numFmtId="165" fontId="1" fillId="3" borderId="15" xfId="0" applyNumberFormat="1" applyFont="1" applyFill="1" applyBorder="1" applyAlignment="1" applyProtection="1">
      <alignment horizontal="center" vertical="center"/>
      <protection hidden="1"/>
    </xf>
    <xf numFmtId="0" fontId="0" fillId="0" borderId="15" xfId="0" applyBorder="1" applyAlignment="1" applyProtection="1">
      <alignment horizontal="left" vertical="center" wrapText="1"/>
      <protection hidden="1"/>
    </xf>
    <xf numFmtId="164" fontId="0" fillId="0" borderId="15" xfId="0" applyNumberFormat="1" applyBorder="1" applyAlignment="1" applyProtection="1">
      <alignment horizontal="left" vertical="center"/>
      <protection hidden="1"/>
    </xf>
    <xf numFmtId="0" fontId="0" fillId="0" borderId="15" xfId="0" applyBorder="1" applyAlignment="1" applyProtection="1">
      <alignment horizontal="justify" vertical="justify" wrapText="1"/>
      <protection hidden="1"/>
    </xf>
    <xf numFmtId="0" fontId="1" fillId="3" borderId="15" xfId="0" applyFont="1" applyFill="1" applyBorder="1" applyAlignment="1" applyProtection="1">
      <alignment vertical="center"/>
      <protection hidden="1"/>
    </xf>
    <xf numFmtId="0" fontId="1" fillId="3" borderId="15" xfId="0" applyFont="1" applyFill="1" applyBorder="1" applyAlignment="1" applyProtection="1">
      <alignment vertical="center"/>
      <protection hidden="1"/>
    </xf>
    <xf numFmtId="164" fontId="0" fillId="0" borderId="15" xfId="0" applyNumberFormat="1" applyBorder="1" applyProtection="1">
      <protection hidden="1"/>
    </xf>
    <xf numFmtId="0" fontId="0" fillId="0" borderId="15" xfId="0" applyBorder="1" applyAlignment="1" applyProtection="1">
      <alignment horizontal="justify" vertical="top" wrapText="1"/>
      <protection locked="0" hidden="1"/>
    </xf>
    <xf numFmtId="0" fontId="0" fillId="0" borderId="15" xfId="0" applyBorder="1" applyAlignment="1" applyProtection="1">
      <alignment horizontal="left" vertical="center" wrapText="1"/>
      <protection locked="0" hidden="1"/>
    </xf>
    <xf numFmtId="164" fontId="0" fillId="0" borderId="15" xfId="0" applyNumberFormat="1" applyBorder="1" applyAlignment="1" applyProtection="1">
      <alignment horizontal="left" vertical="center"/>
      <protection locked="0" hidden="1"/>
    </xf>
    <xf numFmtId="0" fontId="0" fillId="0" borderId="11" xfId="0" applyBorder="1" applyAlignment="1" applyProtection="1">
      <alignment horizontal="justify" vertical="top" wrapText="1"/>
      <protection hidden="1"/>
    </xf>
    <xf numFmtId="0" fontId="0" fillId="0" borderId="12" xfId="0" applyBorder="1" applyAlignment="1" applyProtection="1">
      <alignment horizontal="justify" vertical="top" wrapText="1"/>
      <protection hidden="1"/>
    </xf>
    <xf numFmtId="0" fontId="0" fillId="0" borderId="13" xfId="0" applyBorder="1" applyAlignment="1" applyProtection="1">
      <alignment horizontal="justify" vertical="top" wrapText="1"/>
      <protection hidden="1"/>
    </xf>
    <xf numFmtId="0" fontId="0" fillId="0" borderId="11" xfId="0" applyBorder="1" applyAlignment="1" applyProtection="1">
      <alignment horizontal="justify" vertical="justify" wrapText="1"/>
      <protection hidden="1"/>
    </xf>
    <xf numFmtId="0" fontId="0" fillId="0" borderId="12" xfId="0" applyBorder="1" applyAlignment="1" applyProtection="1">
      <alignment horizontal="justify" vertical="justify" wrapText="1"/>
      <protection hidden="1"/>
    </xf>
    <xf numFmtId="0" fontId="0" fillId="0" borderId="13" xfId="0" applyBorder="1" applyAlignment="1" applyProtection="1">
      <alignment horizontal="justify" vertical="justify" wrapText="1"/>
      <protection hidden="1"/>
    </xf>
    <xf numFmtId="164" fontId="0" fillId="0" borderId="15" xfId="0" applyNumberFormat="1" applyBorder="1" applyAlignment="1" applyProtection="1">
      <alignment horizontal="left" vertical="center" wrapText="1"/>
      <protection hidden="1"/>
    </xf>
    <xf numFmtId="0" fontId="0" fillId="0" borderId="11" xfId="0" applyBorder="1" applyAlignment="1" applyProtection="1">
      <alignment horizontal="justify" vertical="top" wrapText="1"/>
      <protection locked="0" hidden="1"/>
    </xf>
    <xf numFmtId="0" fontId="0" fillId="0" borderId="12" xfId="0" applyBorder="1" applyAlignment="1" applyProtection="1">
      <alignment horizontal="justify" vertical="top" wrapText="1"/>
      <protection locked="0" hidden="1"/>
    </xf>
    <xf numFmtId="0" fontId="0" fillId="0" borderId="13" xfId="0" applyBorder="1" applyAlignment="1" applyProtection="1">
      <alignment horizontal="justify" vertical="top" wrapText="1"/>
      <protection locked="0" hidden="1"/>
    </xf>
    <xf numFmtId="0" fontId="0" fillId="0" borderId="11" xfId="0" applyBorder="1" applyAlignment="1" applyProtection="1">
      <alignment horizontal="justify" vertical="top"/>
      <protection locked="0" hidden="1"/>
    </xf>
    <xf numFmtId="0" fontId="0" fillId="0" borderId="12" xfId="0" applyBorder="1" applyAlignment="1" applyProtection="1">
      <alignment horizontal="justify" vertical="top"/>
      <protection locked="0" hidden="1"/>
    </xf>
    <xf numFmtId="0" fontId="0" fillId="0" borderId="13" xfId="0" applyBorder="1" applyAlignment="1" applyProtection="1">
      <alignment horizontal="justify" vertical="top"/>
      <protection locked="0" hidden="1"/>
    </xf>
    <xf numFmtId="0" fontId="1" fillId="3" borderId="15" xfId="0" applyFont="1" applyFill="1" applyBorder="1" applyAlignment="1" applyProtection="1">
      <alignment horizontal="center"/>
      <protection hidden="1"/>
    </xf>
    <xf numFmtId="164" fontId="0" fillId="0" borderId="15" xfId="0" applyNumberFormat="1" applyBorder="1" applyAlignment="1" applyProtection="1">
      <alignment horizontal="center" vertical="center" wrapText="1"/>
      <protection hidden="1"/>
    </xf>
    <xf numFmtId="0" fontId="0" fillId="0" borderId="0" xfId="0" applyBorder="1" applyProtection="1">
      <protection hidden="1"/>
    </xf>
    <xf numFmtId="0" fontId="0" fillId="0" borderId="0" xfId="0" applyBorder="1" applyAlignment="1" applyProtection="1">
      <alignment horizontal="center"/>
      <protection hidden="1"/>
    </xf>
    <xf numFmtId="0" fontId="0" fillId="0" borderId="19" xfId="0" applyBorder="1" applyAlignment="1" applyProtection="1">
      <alignment horizontal="justify" vertical="top" wrapText="1"/>
      <protection locked="0" hidden="1"/>
    </xf>
    <xf numFmtId="0" fontId="0" fillId="0" borderId="14" xfId="0" applyBorder="1" applyAlignment="1" applyProtection="1">
      <alignment horizontal="justify" vertical="top" wrapText="1"/>
      <protection locked="0" hidden="1"/>
    </xf>
    <xf numFmtId="0" fontId="0" fillId="0" borderId="20" xfId="0" applyBorder="1" applyAlignment="1" applyProtection="1">
      <alignment horizontal="justify" vertical="top" wrapText="1"/>
      <protection locked="0" hidden="1"/>
    </xf>
    <xf numFmtId="0" fontId="0" fillId="0" borderId="21" xfId="0" applyBorder="1" applyAlignment="1" applyProtection="1">
      <alignment horizontal="justify" vertical="top" wrapText="1"/>
      <protection locked="0" hidden="1"/>
    </xf>
    <xf numFmtId="0" fontId="0" fillId="0" borderId="0" xfId="0" applyBorder="1" applyAlignment="1" applyProtection="1">
      <alignment horizontal="justify" vertical="top" wrapText="1"/>
      <protection locked="0" hidden="1"/>
    </xf>
    <xf numFmtId="0" fontId="0" fillId="0" borderId="22" xfId="0" applyBorder="1" applyAlignment="1" applyProtection="1">
      <alignment horizontal="justify" vertical="top" wrapText="1"/>
      <protection locked="0" hidden="1"/>
    </xf>
    <xf numFmtId="0" fontId="0" fillId="0" borderId="23" xfId="0" applyBorder="1" applyAlignment="1" applyProtection="1">
      <alignment horizontal="justify" vertical="top" wrapText="1"/>
      <protection locked="0" hidden="1"/>
    </xf>
    <xf numFmtId="0" fontId="0" fillId="0" borderId="18" xfId="0" applyBorder="1" applyAlignment="1" applyProtection="1">
      <alignment horizontal="justify" vertical="top" wrapText="1"/>
      <protection locked="0" hidden="1"/>
    </xf>
    <xf numFmtId="0" fontId="0" fillId="0" borderId="24" xfId="0" applyBorder="1" applyAlignment="1" applyProtection="1">
      <alignment horizontal="justify" vertical="top" wrapText="1"/>
      <protection locked="0" hidden="1"/>
    </xf>
    <xf numFmtId="0" fontId="0" fillId="0" borderId="19" xfId="0" applyBorder="1" applyAlignment="1" applyProtection="1">
      <alignment horizontal="justify" vertical="top"/>
      <protection locked="0" hidden="1"/>
    </xf>
    <xf numFmtId="0" fontId="0" fillId="0" borderId="14" xfId="0" applyBorder="1" applyAlignment="1" applyProtection="1">
      <alignment horizontal="justify" vertical="top"/>
      <protection locked="0" hidden="1"/>
    </xf>
    <xf numFmtId="0" fontId="0" fillId="0" borderId="20" xfId="0" applyBorder="1" applyAlignment="1" applyProtection="1">
      <alignment horizontal="justify" vertical="top"/>
      <protection locked="0" hidden="1"/>
    </xf>
    <xf numFmtId="0" fontId="0" fillId="0" borderId="21" xfId="0" applyBorder="1" applyAlignment="1" applyProtection="1">
      <alignment horizontal="justify" vertical="top"/>
      <protection locked="0" hidden="1"/>
    </xf>
    <xf numFmtId="0" fontId="0" fillId="0" borderId="0" xfId="0" applyBorder="1" applyAlignment="1" applyProtection="1">
      <alignment horizontal="justify" vertical="top"/>
      <protection locked="0" hidden="1"/>
    </xf>
    <xf numFmtId="0" fontId="0" fillId="0" borderId="22" xfId="0" applyBorder="1" applyAlignment="1" applyProtection="1">
      <alignment horizontal="justify" vertical="top"/>
      <protection locked="0" hidden="1"/>
    </xf>
    <xf numFmtId="0" fontId="0" fillId="0" borderId="23" xfId="0" applyBorder="1" applyAlignment="1" applyProtection="1">
      <alignment horizontal="justify" vertical="top"/>
      <protection locked="0" hidden="1"/>
    </xf>
    <xf numFmtId="0" fontId="0" fillId="0" borderId="18" xfId="0" applyBorder="1" applyAlignment="1" applyProtection="1">
      <alignment horizontal="justify" vertical="top"/>
      <protection locked="0" hidden="1"/>
    </xf>
    <xf numFmtId="0" fontId="0" fillId="0" borderId="24" xfId="0" applyBorder="1" applyAlignment="1" applyProtection="1">
      <alignment horizontal="justify" vertical="top"/>
      <protection locked="0" hidden="1"/>
    </xf>
    <xf numFmtId="164" fontId="0" fillId="0" borderId="15" xfId="0" applyNumberFormat="1" applyBorder="1" applyAlignment="1" applyProtection="1">
      <alignment horizontal="center" vertical="center" wrapText="1"/>
      <protection locked="0" hidden="1"/>
    </xf>
    <xf numFmtId="0" fontId="3" fillId="0" borderId="0" xfId="0" applyFont="1" applyAlignment="1" applyProtection="1">
      <alignment horizontal="center" vertical="center"/>
      <protection hidden="1"/>
    </xf>
    <xf numFmtId="0" fontId="2" fillId="0" borderId="0" xfId="0" applyFont="1" applyAlignment="1" applyProtection="1">
      <alignment horizontal="left" vertical="center"/>
      <protection hidden="1"/>
    </xf>
    <xf numFmtId="0" fontId="0" fillId="0" borderId="0" xfId="0" applyAlignment="1" applyProtection="1">
      <alignment horizontal="left" vertical="center"/>
      <protection hidden="1"/>
    </xf>
    <xf numFmtId="0" fontId="2" fillId="0" borderId="0" xfId="0" applyFont="1" applyProtection="1">
      <protection hidden="1"/>
    </xf>
    <xf numFmtId="0" fontId="0" fillId="0" borderId="0" xfId="0" applyBorder="1" applyAlignment="1" applyProtection="1">
      <alignment horizontal="left" vertical="center" wrapText="1"/>
      <protection hidden="1"/>
    </xf>
    <xf numFmtId="0" fontId="0" fillId="0" borderId="0" xfId="0" applyBorder="1" applyAlignment="1" applyProtection="1">
      <alignment horizontal="left" vertical="center"/>
      <protection hidden="1"/>
    </xf>
    <xf numFmtId="0" fontId="0" fillId="0" borderId="0" xfId="0" applyBorder="1" applyAlignment="1" applyProtection="1">
      <alignment horizontal="left" vertical="center"/>
      <protection hidden="1"/>
    </xf>
    <xf numFmtId="0" fontId="0" fillId="0" borderId="0" xfId="0" applyAlignment="1" applyProtection="1">
      <alignment horizontal="justify" vertical="justify" wrapText="1"/>
      <protection hidden="1"/>
    </xf>
    <xf numFmtId="0" fontId="0" fillId="0" borderId="0" xfId="0" applyAlignment="1" applyProtection="1">
      <alignment vertical="top"/>
      <protection hidden="1"/>
    </xf>
    <xf numFmtId="0" fontId="0" fillId="0" borderId="0" xfId="0" applyAlignment="1" applyProtection="1">
      <alignment horizontal="justify" vertical="justify"/>
      <protection hidden="1"/>
    </xf>
    <xf numFmtId="0" fontId="0" fillId="0" borderId="0" xfId="0" applyBorder="1" applyAlignment="1" applyProtection="1">
      <alignment vertical="center"/>
      <protection hidden="1"/>
    </xf>
    <xf numFmtId="0" fontId="0" fillId="0" borderId="0" xfId="0" applyAlignment="1" applyProtection="1">
      <alignment vertical="justify" wrapText="1"/>
      <protection hidden="1"/>
    </xf>
    <xf numFmtId="0" fontId="0" fillId="0" borderId="0" xfId="0" applyAlignment="1" applyProtection="1">
      <alignment horizontal="justify" vertical="justify"/>
      <protection hidden="1"/>
    </xf>
    <xf numFmtId="0" fontId="2" fillId="0" borderId="0" xfId="0" applyFont="1" applyAlignment="1" applyProtection="1">
      <alignment horizontal="left" vertical="center"/>
      <protection hidden="1"/>
    </xf>
    <xf numFmtId="0" fontId="2" fillId="0" borderId="0" xfId="0" applyFont="1" applyAlignment="1" applyProtection="1">
      <alignment vertical="justify"/>
      <protection hidden="1"/>
    </xf>
    <xf numFmtId="0" fontId="0" fillId="0" borderId="0" xfId="0" applyAlignment="1" applyProtection="1">
      <protection hidden="1"/>
    </xf>
    <xf numFmtId="0" fontId="1" fillId="2" borderId="1" xfId="0" applyFont="1" applyFill="1" applyBorder="1" applyAlignment="1" applyProtection="1">
      <alignment horizontal="center" vertical="center" wrapText="1"/>
      <protection hidden="1"/>
    </xf>
    <xf numFmtId="0" fontId="1" fillId="2" borderId="1" xfId="0" applyFont="1" applyFill="1" applyBorder="1" applyAlignment="1" applyProtection="1">
      <alignment horizontal="center"/>
      <protection hidden="1"/>
    </xf>
    <xf numFmtId="0" fontId="1" fillId="2" borderId="1" xfId="0" applyFont="1" applyFill="1" applyBorder="1" applyAlignment="1" applyProtection="1">
      <alignment horizontal="center" vertical="top"/>
      <protection hidden="1"/>
    </xf>
    <xf numFmtId="0" fontId="0" fillId="0" borderId="1" xfId="0" applyBorder="1" applyAlignment="1" applyProtection="1">
      <alignment horizontal="left" vertic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top"/>
      <protection hidden="1"/>
    </xf>
    <xf numFmtId="0" fontId="7" fillId="0" borderId="0" xfId="0" applyFont="1" applyAlignment="1" applyProtection="1">
      <alignment horizontal="justify" vertical="justify"/>
      <protection hidden="1"/>
    </xf>
    <xf numFmtId="0" fontId="0" fillId="0" borderId="0" xfId="0" applyAlignment="1" applyProtection="1">
      <alignment horizontal="distributed" vertical="top" indent="5"/>
      <protection hidden="1"/>
    </xf>
    <xf numFmtId="0" fontId="0" fillId="0" borderId="0" xfId="0" applyAlignment="1" applyProtection="1">
      <alignment horizontal="distributed" vertical="top" indent="6"/>
      <protection hidden="1"/>
    </xf>
    <xf numFmtId="165" fontId="2" fillId="0" borderId="0" xfId="0" applyNumberFormat="1" applyFont="1" applyProtection="1">
      <protection hidden="1"/>
    </xf>
    <xf numFmtId="0" fontId="2" fillId="3" borderId="1" xfId="0" applyFont="1" applyFill="1" applyBorder="1" applyAlignment="1" applyProtection="1">
      <alignment horizontal="center" vertical="center"/>
      <protection hidden="1"/>
    </xf>
    <xf numFmtId="0" fontId="2" fillId="3" borderId="1" xfId="0" applyFont="1" applyFill="1" applyBorder="1" applyAlignment="1" applyProtection="1">
      <alignment horizontal="center"/>
      <protection hidden="1"/>
    </xf>
    <xf numFmtId="0" fontId="2" fillId="3" borderId="1" xfId="0" applyFont="1" applyFill="1" applyBorder="1" applyProtection="1">
      <protection hidden="1"/>
    </xf>
    <xf numFmtId="0" fontId="0" fillId="0" borderId="1" xfId="0" applyBorder="1" applyAlignment="1" applyProtection="1">
      <alignment horizontal="left" vertical="center" wrapText="1"/>
      <protection hidden="1"/>
    </xf>
    <xf numFmtId="164" fontId="0" fillId="0" borderId="1" xfId="0" applyNumberFormat="1" applyBorder="1" applyAlignment="1" applyProtection="1">
      <alignment horizontal="left" vertical="center"/>
      <protection hidden="1"/>
    </xf>
    <xf numFmtId="0" fontId="0" fillId="0" borderId="0" xfId="0" applyBorder="1" applyAlignment="1" applyProtection="1">
      <alignment horizontal="left" vertical="center" wrapText="1"/>
      <protection hidden="1"/>
    </xf>
    <xf numFmtId="164" fontId="0" fillId="0" borderId="1" xfId="0" applyNumberFormat="1" applyBorder="1" applyAlignment="1" applyProtection="1">
      <alignment horizontal="left" vertical="center" wrapText="1"/>
      <protection hidden="1"/>
    </xf>
    <xf numFmtId="0" fontId="2" fillId="3" borderId="8" xfId="0" applyFont="1" applyFill="1" applyBorder="1" applyAlignment="1" applyProtection="1">
      <alignment horizontal="center" vertical="center"/>
      <protection hidden="1"/>
    </xf>
    <xf numFmtId="0" fontId="2" fillId="3" borderId="10" xfId="0" applyFont="1" applyFill="1" applyBorder="1" applyAlignment="1" applyProtection="1">
      <alignment horizontal="center" vertical="center"/>
      <protection hidden="1"/>
    </xf>
    <xf numFmtId="0" fontId="2" fillId="3" borderId="9" xfId="0" applyFont="1" applyFill="1" applyBorder="1" applyAlignment="1" applyProtection="1">
      <alignment horizontal="center" vertical="center"/>
      <protection hidden="1"/>
    </xf>
    <xf numFmtId="0" fontId="2" fillId="3" borderId="1" xfId="0" applyFont="1" applyFill="1" applyBorder="1" applyAlignment="1" applyProtection="1">
      <protection hidden="1"/>
    </xf>
    <xf numFmtId="0" fontId="24" fillId="0" borderId="0" xfId="5" applyFont="1" applyFill="1" applyProtection="1">
      <protection hidden="1"/>
    </xf>
    <xf numFmtId="0" fontId="10" fillId="0" borderId="0" xfId="5" applyFont="1" applyFill="1" applyProtection="1">
      <protection hidden="1"/>
    </xf>
    <xf numFmtId="0" fontId="19" fillId="0" borderId="0" xfId="5" applyFill="1" applyProtection="1">
      <protection hidden="1"/>
    </xf>
    <xf numFmtId="0" fontId="25" fillId="0" borderId="0" xfId="5" applyFont="1" applyFill="1" applyAlignment="1" applyProtection="1">
      <alignment vertical="center" wrapText="1"/>
      <protection hidden="1"/>
    </xf>
    <xf numFmtId="0" fontId="25" fillId="0" borderId="0" xfId="5" applyFont="1" applyFill="1" applyAlignment="1" applyProtection="1">
      <alignment horizontal="left" vertical="center" wrapText="1"/>
      <protection hidden="1"/>
    </xf>
    <xf numFmtId="0" fontId="15" fillId="0" borderId="0" xfId="5" applyFont="1" applyAlignment="1" applyProtection="1">
      <alignment horizontal="center" vertical="center"/>
      <protection hidden="1"/>
    </xf>
    <xf numFmtId="0" fontId="19" fillId="0" borderId="0" xfId="5" applyProtection="1">
      <protection hidden="1"/>
    </xf>
    <xf numFmtId="0" fontId="27" fillId="0" borderId="14" xfId="5" applyFont="1" applyBorder="1" applyAlignment="1" applyProtection="1">
      <alignment horizontal="center" vertical="center"/>
      <protection hidden="1"/>
    </xf>
    <xf numFmtId="0" fontId="23" fillId="0" borderId="0" xfId="5" applyFont="1" applyAlignment="1" applyProtection="1">
      <alignment horizontal="left" vertical="top" wrapText="1" indent="1"/>
      <protection hidden="1"/>
    </xf>
    <xf numFmtId="0" fontId="10" fillId="0" borderId="0" xfId="5" applyFont="1" applyProtection="1">
      <protection hidden="1"/>
    </xf>
    <xf numFmtId="0" fontId="19" fillId="0" borderId="0" xfId="5" applyFont="1" applyProtection="1">
      <protection hidden="1"/>
    </xf>
    <xf numFmtId="0" fontId="10" fillId="0" borderId="0" xfId="5" applyFont="1" applyAlignment="1" applyProtection="1">
      <protection hidden="1"/>
    </xf>
    <xf numFmtId="0" fontId="20" fillId="0" borderId="0" xfId="5" applyFont="1" applyProtection="1">
      <protection hidden="1"/>
    </xf>
    <xf numFmtId="0" fontId="26" fillId="0" borderId="11" xfId="5" applyFont="1" applyBorder="1" applyAlignment="1" applyProtection="1">
      <alignment horizontal="left" vertical="center" indent="1"/>
      <protection locked="0" hidden="1"/>
    </xf>
    <xf numFmtId="0" fontId="26" fillId="0" borderId="12" xfId="5" applyFont="1" applyBorder="1" applyAlignment="1" applyProtection="1">
      <alignment horizontal="left" vertical="center" indent="1"/>
      <protection locked="0" hidden="1"/>
    </xf>
    <xf numFmtId="0" fontId="26" fillId="0" borderId="13" xfId="5" applyFont="1" applyBorder="1" applyAlignment="1" applyProtection="1">
      <alignment horizontal="left" vertical="center" indent="1"/>
      <protection locked="0" hidden="1"/>
    </xf>
    <xf numFmtId="0" fontId="28" fillId="0" borderId="0" xfId="5" applyFont="1" applyFill="1" applyAlignment="1" applyProtection="1">
      <protection hidden="1"/>
    </xf>
    <xf numFmtId="0" fontId="29" fillId="0" borderId="0" xfId="5" applyFont="1" applyFill="1" applyAlignment="1" applyProtection="1">
      <alignment vertical="center"/>
      <protection hidden="1"/>
    </xf>
    <xf numFmtId="0" fontId="19" fillId="4" borderId="0" xfId="5" applyFill="1" applyProtection="1">
      <protection hidden="1"/>
    </xf>
    <xf numFmtId="0" fontId="30" fillId="0" borderId="0" xfId="5" applyFont="1" applyAlignment="1" applyProtection="1">
      <alignment horizontal="center" vertical="center"/>
      <protection hidden="1"/>
    </xf>
    <xf numFmtId="0" fontId="30" fillId="0" borderId="0" xfId="5" applyFont="1" applyAlignment="1" applyProtection="1">
      <alignment vertical="center"/>
      <protection hidden="1"/>
    </xf>
    <xf numFmtId="0" fontId="31" fillId="0" borderId="0" xfId="5" applyFont="1" applyAlignment="1" applyProtection="1">
      <alignment horizontal="left" vertical="center"/>
      <protection hidden="1"/>
    </xf>
    <xf numFmtId="0" fontId="32" fillId="6" borderId="0" xfId="5" applyFont="1" applyFill="1" applyAlignment="1" applyProtection="1">
      <alignment horizontal="center" vertical="center"/>
      <protection hidden="1"/>
    </xf>
    <xf numFmtId="0" fontId="33" fillId="0" borderId="0" xfId="6" applyFont="1" applyAlignment="1" applyProtection="1">
      <alignment horizontal="left" vertical="center"/>
      <protection hidden="1"/>
    </xf>
    <xf numFmtId="0" fontId="29" fillId="0" borderId="0" xfId="5" applyFont="1" applyAlignment="1" applyProtection="1">
      <alignment vertical="center"/>
      <protection hidden="1"/>
    </xf>
    <xf numFmtId="0" fontId="34" fillId="0" borderId="0" xfId="5" applyFont="1" applyAlignment="1" applyProtection="1">
      <alignment horizontal="left" vertical="center" wrapText="1"/>
      <protection hidden="1"/>
    </xf>
    <xf numFmtId="0" fontId="4" fillId="0" borderId="0" xfId="6" applyBorder="1" applyAlignment="1" applyProtection="1">
      <alignment horizontal="left" vertical="center"/>
      <protection hidden="1"/>
    </xf>
    <xf numFmtId="0" fontId="35" fillId="0" borderId="0" xfId="5" applyFont="1" applyAlignment="1" applyProtection="1">
      <alignment vertical="center"/>
      <protection hidden="1"/>
    </xf>
    <xf numFmtId="0" fontId="33" fillId="0" borderId="0" xfId="6" applyFont="1" applyAlignment="1" applyProtection="1">
      <alignment horizontal="left" vertical="center"/>
      <protection hidden="1"/>
    </xf>
    <xf numFmtId="0" fontId="29" fillId="0" borderId="0" xfId="5" applyFont="1" applyAlignment="1" applyProtection="1">
      <alignment horizontal="left" vertical="center" wrapText="1"/>
      <protection hidden="1"/>
    </xf>
    <xf numFmtId="0" fontId="29" fillId="0" borderId="0" xfId="5" applyFont="1" applyAlignment="1" applyProtection="1">
      <alignment vertical="center" wrapText="1"/>
      <protection hidden="1"/>
    </xf>
    <xf numFmtId="0" fontId="4" fillId="0" borderId="0" xfId="6" applyBorder="1" applyAlignment="1" applyProtection="1">
      <alignment vertical="center"/>
      <protection hidden="1"/>
    </xf>
    <xf numFmtId="0" fontId="4" fillId="0" borderId="0" xfId="6" applyBorder="1" applyAlignment="1" applyProtection="1">
      <alignment horizontal="center" vertical="center"/>
      <protection hidden="1"/>
    </xf>
    <xf numFmtId="0" fontId="31" fillId="0" borderId="0" xfId="5" applyFont="1" applyAlignment="1" applyProtection="1">
      <alignment vertical="center"/>
      <protection hidden="1"/>
    </xf>
    <xf numFmtId="0" fontId="31" fillId="0" borderId="0" xfId="5" applyFont="1" applyAlignment="1" applyProtection="1">
      <alignment vertical="center"/>
      <protection hidden="1"/>
    </xf>
    <xf numFmtId="0" fontId="37" fillId="0" borderId="0" xfId="7" applyFont="1" applyAlignment="1" applyProtection="1">
      <alignment horizontal="left" vertical="center"/>
      <protection hidden="1"/>
    </xf>
    <xf numFmtId="0" fontId="38" fillId="0" borderId="0" xfId="7" applyFont="1" applyBorder="1" applyAlignment="1" applyProtection="1">
      <alignment horizontal="left" vertical="center"/>
      <protection hidden="1"/>
    </xf>
    <xf numFmtId="0" fontId="39" fillId="0" borderId="0" xfId="7" applyFont="1" applyBorder="1" applyAlignment="1" applyProtection="1">
      <alignment horizontal="left" vertical="center"/>
      <protection hidden="1"/>
    </xf>
    <xf numFmtId="0" fontId="40" fillId="0" borderId="0" xfId="5" applyFont="1" applyProtection="1">
      <protection hidden="1"/>
    </xf>
    <xf numFmtId="0" fontId="28" fillId="0" borderId="0" xfId="5" applyFont="1" applyFill="1" applyProtection="1">
      <protection hidden="1"/>
    </xf>
    <xf numFmtId="0" fontId="19" fillId="7" borderId="0" xfId="5" applyFill="1" applyProtection="1">
      <protection hidden="1"/>
    </xf>
    <xf numFmtId="0" fontId="10" fillId="0" borderId="0" xfId="0" applyFont="1" applyAlignment="1" applyProtection="1">
      <alignment horizontal="left" vertical="center"/>
      <protection hidden="1"/>
    </xf>
    <xf numFmtId="0" fontId="22" fillId="0" borderId="0" xfId="0" applyFont="1" applyAlignment="1" applyProtection="1">
      <alignment horizontal="left" vertical="center"/>
      <protection hidden="1"/>
    </xf>
    <xf numFmtId="0" fontId="21" fillId="0" borderId="0" xfId="0" applyFont="1" applyAlignment="1" applyProtection="1">
      <alignment horizontal="left" vertical="center" wrapText="1"/>
      <protection hidden="1"/>
    </xf>
    <xf numFmtId="0" fontId="12" fillId="0" borderId="0" xfId="0" applyFont="1" applyAlignment="1" applyProtection="1">
      <alignment horizontal="left" vertical="center" wrapText="1"/>
      <protection hidden="1"/>
    </xf>
    <xf numFmtId="0" fontId="13" fillId="0" borderId="0" xfId="0" applyFont="1" applyAlignment="1" applyProtection="1">
      <alignment horizontal="left" vertical="top"/>
      <protection hidden="1"/>
    </xf>
    <xf numFmtId="0" fontId="13" fillId="0" borderId="0" xfId="0" applyFont="1" applyAlignment="1" applyProtection="1">
      <alignment horizontal="left" vertical="top"/>
      <protection hidden="1"/>
    </xf>
    <xf numFmtId="0" fontId="14" fillId="0" borderId="0" xfId="1" applyFont="1" applyFill="1" applyAlignment="1" applyProtection="1">
      <alignment horizontal="center" vertical="center"/>
      <protection hidden="1"/>
    </xf>
    <xf numFmtId="0" fontId="15" fillId="0" borderId="0" xfId="0" applyFont="1" applyAlignment="1" applyProtection="1">
      <alignment horizontal="left" vertical="center"/>
      <protection hidden="1"/>
    </xf>
    <xf numFmtId="0" fontId="12" fillId="0" borderId="0" xfId="0" applyFont="1" applyAlignment="1" applyProtection="1">
      <alignment horizontal="left" vertical="center" wrapText="1"/>
      <protection hidden="1"/>
    </xf>
    <xf numFmtId="0" fontId="0" fillId="0" borderId="0" xfId="0" applyFont="1" applyProtection="1">
      <protection hidden="1"/>
    </xf>
    <xf numFmtId="0" fontId="16" fillId="0" borderId="0" xfId="0" applyFont="1" applyAlignment="1" applyProtection="1">
      <alignment horizontal="center" vertical="center"/>
      <protection hidden="1"/>
    </xf>
    <xf numFmtId="0" fontId="16" fillId="0" borderId="0" xfId="0" applyFont="1" applyAlignment="1" applyProtection="1">
      <alignment vertical="center"/>
      <protection hidden="1"/>
    </xf>
    <xf numFmtId="0" fontId="0" fillId="0" borderId="0" xfId="0" applyFont="1" applyAlignment="1" applyProtection="1">
      <alignment horizontal="left" vertical="top" wrapText="1"/>
      <protection hidden="1"/>
    </xf>
    <xf numFmtId="0" fontId="0" fillId="0" borderId="0" xfId="0" applyFont="1" applyAlignment="1" applyProtection="1">
      <alignment horizontal="left" vertical="top" wrapText="1"/>
      <protection hidden="1"/>
    </xf>
    <xf numFmtId="0" fontId="15" fillId="0" borderId="0" xfId="0" applyFont="1" applyAlignment="1" applyProtection="1">
      <alignment horizontal="left" vertical="center" wrapText="1"/>
      <protection hidden="1"/>
    </xf>
    <xf numFmtId="0" fontId="12" fillId="0" borderId="0" xfId="0" applyFont="1" applyAlignment="1" applyProtection="1">
      <alignment horizontal="left" vertical="top" wrapText="1"/>
      <protection hidden="1"/>
    </xf>
    <xf numFmtId="0" fontId="12" fillId="0" borderId="0" xfId="0" applyFont="1" applyAlignment="1" applyProtection="1">
      <alignment horizontal="left" vertical="top" wrapText="1"/>
      <protection hidden="1"/>
    </xf>
    <xf numFmtId="0" fontId="12" fillId="0" borderId="0" xfId="0" applyFont="1" applyAlignment="1" applyProtection="1">
      <alignment vertical="top" wrapText="1"/>
      <protection hidden="1"/>
    </xf>
    <xf numFmtId="0" fontId="10" fillId="0" borderId="0" xfId="0" applyFont="1" applyAlignment="1" applyProtection="1">
      <alignment horizontal="left" vertical="top" wrapText="1"/>
      <protection hidden="1"/>
    </xf>
  </cellXfs>
  <cellStyles count="12">
    <cellStyle name="Comma 2" xfId="8"/>
    <cellStyle name="Currency 2" xfId="9"/>
    <cellStyle name="Currency 2 2" xfId="10"/>
    <cellStyle name="Hiperlink" xfId="1" builtinId="8"/>
    <cellStyle name="Hiperlink 2" xfId="7"/>
    <cellStyle name="Hiperlink 3" xfId="6"/>
    <cellStyle name="Normal" xfId="0" builtinId="0"/>
    <cellStyle name="Normal 2" xfId="2"/>
    <cellStyle name="Normal 2 2" xfId="4"/>
    <cellStyle name="Normal 2 3" xfId="5"/>
    <cellStyle name="Normal 3" xfId="3"/>
    <cellStyle name="Percent 2" xfId="11"/>
  </cellStyles>
  <dxfs count="26">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ill>
        <patternFill>
          <bgColor theme="6" tint="0.59996337778862885"/>
        </patternFill>
      </fill>
    </dxf>
    <dxf>
      <fill>
        <patternFill>
          <bgColor rgb="FFFFFF96"/>
        </patternFill>
      </fill>
    </dxf>
    <dxf>
      <fill>
        <patternFill>
          <bgColor theme="5" tint="0.79998168889431442"/>
        </patternFill>
      </fill>
    </dxf>
    <dxf>
      <fill>
        <patternFill>
          <bgColor theme="5" tint="0.39994506668294322"/>
        </patternFill>
      </fill>
    </dxf>
    <dxf>
      <fill>
        <patternFill>
          <bgColor theme="6" tint="0.59996337778862885"/>
        </patternFill>
      </fill>
    </dxf>
    <dxf>
      <fill>
        <patternFill>
          <bgColor rgb="FFFFFF96"/>
        </patternFill>
      </fill>
    </dxf>
    <dxf>
      <fill>
        <patternFill>
          <bgColor theme="5" tint="0.79998168889431442"/>
        </patternFill>
      </fill>
    </dxf>
    <dxf>
      <fill>
        <patternFill>
          <bgColor theme="5" tint="0.39994506668294322"/>
        </patternFill>
      </fill>
    </dxf>
    <dxf>
      <fill>
        <patternFill>
          <bgColor theme="6" tint="0.59996337778862885"/>
        </patternFill>
      </fill>
    </dxf>
    <dxf>
      <fill>
        <patternFill>
          <bgColor rgb="FFFFFF96"/>
        </patternFill>
      </fill>
    </dxf>
    <dxf>
      <fill>
        <patternFill>
          <bgColor theme="5" tint="0.79998168889431442"/>
        </patternFill>
      </fill>
    </dxf>
    <dxf>
      <fill>
        <patternFill>
          <bgColor theme="5" tint="0.39994506668294322"/>
        </patternFill>
      </fill>
    </dxf>
    <dxf>
      <font>
        <color theme="0"/>
      </font>
    </dxf>
    <dxf>
      <font>
        <b/>
        <i val="0"/>
      </font>
      <fill>
        <patternFill>
          <bgColor theme="6" tint="0.59996337778862885"/>
        </patternFill>
      </fill>
    </dxf>
    <dxf>
      <font>
        <b/>
        <i val="0"/>
      </font>
      <fill>
        <patternFill>
          <bgColor rgb="FFFFFFAF"/>
        </patternFill>
      </fill>
    </dxf>
    <dxf>
      <font>
        <b/>
        <i val="0"/>
      </font>
      <fill>
        <patternFill>
          <bgColor theme="5" tint="0.79998168889431442"/>
        </patternFill>
      </fill>
    </dxf>
    <dxf>
      <font>
        <b/>
        <i val="0"/>
        <color auto="1"/>
      </font>
      <fill>
        <patternFill>
          <bgColor theme="5" tint="0.39994506668294322"/>
        </patternFill>
      </fill>
    </dxf>
  </dxfs>
  <tableStyles count="0" defaultTableStyle="TableStyleMedium2" defaultPivotStyle="PivotStyleLight16"/>
  <colors>
    <mruColors>
      <color rgb="FFFFFF96"/>
      <color rgb="FFFFFFAF"/>
      <color rgb="FFFFFF93"/>
      <color rgb="FFD0EBB3"/>
      <color rgb="FFFFFF7D"/>
      <color rgb="FFDCC4EE"/>
      <color rgb="FFFFB9B9"/>
      <color rgb="FFFFFF99"/>
      <color rgb="FF6D62A8"/>
      <color rgb="FFA162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8" Type="http://schemas.openxmlformats.org/officeDocument/2006/relationships/hyperlink" Target="#'Relat&#243;rio Impress&#227;o'!A1"/><Relationship Id="rId13" Type="http://schemas.openxmlformats.org/officeDocument/2006/relationships/hyperlink" Target="#'Sobre a SOUZA'!A1"/><Relationship Id="rId3" Type="http://schemas.openxmlformats.org/officeDocument/2006/relationships/hyperlink" Target="#Riscos!A1"/><Relationship Id="rId7" Type="http://schemas.openxmlformats.org/officeDocument/2006/relationships/hyperlink" Target="#'Protocolo-Cen&#225;rio-4'!A1"/><Relationship Id="rId12" Type="http://schemas.openxmlformats.org/officeDocument/2006/relationships/hyperlink" Target="#Sugest&#245;es!A1"/><Relationship Id="rId2" Type="http://schemas.openxmlformats.org/officeDocument/2006/relationships/hyperlink" Target="#'Comit&#234; de Crise'!A1"/><Relationship Id="rId1" Type="http://schemas.openxmlformats.org/officeDocument/2006/relationships/hyperlink" Target="#Introdu&#231;&#227;o!A1"/><Relationship Id="rId6" Type="http://schemas.openxmlformats.org/officeDocument/2006/relationships/hyperlink" Target="#'Protocolo-Cen&#225;rio-3'!A1"/><Relationship Id="rId11" Type="http://schemas.openxmlformats.org/officeDocument/2006/relationships/hyperlink" Target="#D&#250;vidas!A1"/><Relationship Id="rId5" Type="http://schemas.openxmlformats.org/officeDocument/2006/relationships/hyperlink" Target="#'Protocolo-Cen&#225;rio-2'!A1"/><Relationship Id="rId10" Type="http://schemas.openxmlformats.org/officeDocument/2006/relationships/hyperlink" Target="#Inicio!A1"/><Relationship Id="rId4" Type="http://schemas.openxmlformats.org/officeDocument/2006/relationships/hyperlink" Target="#'Protocolo-Cen&#225;rio-1'!A1"/><Relationship Id="rId9" Type="http://schemas.openxmlformats.org/officeDocument/2006/relationships/image" Target="../media/image1.png"/></Relationships>
</file>

<file path=xl/drawings/_rels/drawing10.xml.rels><?xml version="1.0" encoding="UTF-8" standalone="yes"?>
<Relationships xmlns="http://schemas.openxmlformats.org/package/2006/relationships"><Relationship Id="rId8" Type="http://schemas.openxmlformats.org/officeDocument/2006/relationships/hyperlink" Target="#'Protocolo-Cen&#225;rio-1'!A1"/><Relationship Id="rId13" Type="http://schemas.openxmlformats.org/officeDocument/2006/relationships/hyperlink" Target="https://www.souza.xyz/produto/pacote-planilhas-gestao-seguranca/" TargetMode="External"/><Relationship Id="rId3" Type="http://schemas.openxmlformats.org/officeDocument/2006/relationships/image" Target="../media/image1.png"/><Relationship Id="rId7" Type="http://schemas.openxmlformats.org/officeDocument/2006/relationships/hyperlink" Target="#Riscos!A1"/><Relationship Id="rId12" Type="http://schemas.openxmlformats.org/officeDocument/2006/relationships/hyperlink" Target="#'Relat&#243;rio Impress&#227;o'!A1"/><Relationship Id="rId2" Type="http://schemas.openxmlformats.org/officeDocument/2006/relationships/image" Target="../media/image2.jpg"/><Relationship Id="rId1" Type="http://schemas.openxmlformats.org/officeDocument/2006/relationships/hyperlink" Target="https://www.souza.xyz/produto/pacote-todas-as-planilhas-da-souza/" TargetMode="External"/><Relationship Id="rId6" Type="http://schemas.openxmlformats.org/officeDocument/2006/relationships/hyperlink" Target="#'Comit&#234; de Crise'!A1"/><Relationship Id="rId11" Type="http://schemas.openxmlformats.org/officeDocument/2006/relationships/hyperlink" Target="#'Sobre a SOUZA'!A1"/><Relationship Id="rId5" Type="http://schemas.openxmlformats.org/officeDocument/2006/relationships/hyperlink" Target="#Introdu&#231;&#227;o!A1"/><Relationship Id="rId10" Type="http://schemas.openxmlformats.org/officeDocument/2006/relationships/hyperlink" Target="#Sugest&#245;es!A1"/><Relationship Id="rId4" Type="http://schemas.openxmlformats.org/officeDocument/2006/relationships/hyperlink" Target="#Inicio!A1"/><Relationship Id="rId9" Type="http://schemas.openxmlformats.org/officeDocument/2006/relationships/hyperlink" Target="#D&#250;vidas!A1"/><Relationship Id="rId14" Type="http://schemas.openxmlformats.org/officeDocument/2006/relationships/image" Target="../media/image3.jpg"/></Relationships>
</file>

<file path=xl/drawings/_rels/drawing11.xml.rels><?xml version="1.0" encoding="UTF-8" standalone="yes"?>
<Relationships xmlns="http://schemas.openxmlformats.org/package/2006/relationships"><Relationship Id="rId8" Type="http://schemas.openxmlformats.org/officeDocument/2006/relationships/hyperlink" Target="#Riscos!A1"/><Relationship Id="rId13" Type="http://schemas.openxmlformats.org/officeDocument/2006/relationships/hyperlink" Target="#'Relat&#243;rio Impress&#227;o'!A1"/><Relationship Id="rId3" Type="http://schemas.openxmlformats.org/officeDocument/2006/relationships/image" Target="../media/image2.jpg"/><Relationship Id="rId7" Type="http://schemas.openxmlformats.org/officeDocument/2006/relationships/hyperlink" Target="#'Comit&#234; de Crise'!A1"/><Relationship Id="rId12" Type="http://schemas.openxmlformats.org/officeDocument/2006/relationships/hyperlink" Target="#'Sobre a SOUZA'!A1"/><Relationship Id="rId2" Type="http://schemas.openxmlformats.org/officeDocument/2006/relationships/hyperlink" Target="https://www.souza.xyz/produto/pacote-todas-as-planilhas-da-souza/" TargetMode="External"/><Relationship Id="rId1" Type="http://schemas.openxmlformats.org/officeDocument/2006/relationships/hyperlink" Target="#'PC Receitas'!A1"/><Relationship Id="rId6" Type="http://schemas.openxmlformats.org/officeDocument/2006/relationships/hyperlink" Target="#Introdu&#231;&#227;o!A1"/><Relationship Id="rId11" Type="http://schemas.openxmlformats.org/officeDocument/2006/relationships/hyperlink" Target="#Sugest&#245;es!A1"/><Relationship Id="rId5" Type="http://schemas.openxmlformats.org/officeDocument/2006/relationships/hyperlink" Target="#Inicio!A1"/><Relationship Id="rId15" Type="http://schemas.openxmlformats.org/officeDocument/2006/relationships/image" Target="../media/image3.jpg"/><Relationship Id="rId10" Type="http://schemas.openxmlformats.org/officeDocument/2006/relationships/hyperlink" Target="#D&#250;vidas!A1"/><Relationship Id="rId4" Type="http://schemas.openxmlformats.org/officeDocument/2006/relationships/image" Target="../media/image1.png"/><Relationship Id="rId9" Type="http://schemas.openxmlformats.org/officeDocument/2006/relationships/hyperlink" Target="#'Protocolo-Cen&#225;rio-1'!A1"/><Relationship Id="rId14" Type="http://schemas.openxmlformats.org/officeDocument/2006/relationships/hyperlink" Target="https://www.souza.xyz/produto/pacote-planilhas-gestao-seguranca/" TargetMode="External"/></Relationships>
</file>

<file path=xl/drawings/_rels/drawing12.xml.rels><?xml version="1.0" encoding="UTF-8" standalone="yes"?>
<Relationships xmlns="http://schemas.openxmlformats.org/package/2006/relationships"><Relationship Id="rId8" Type="http://schemas.openxmlformats.org/officeDocument/2006/relationships/image" Target="../media/image7.png"/><Relationship Id="rId13" Type="http://schemas.openxmlformats.org/officeDocument/2006/relationships/image" Target="../media/image10.png"/><Relationship Id="rId18" Type="http://schemas.openxmlformats.org/officeDocument/2006/relationships/hyperlink" Target="#Introdu&#231;&#227;o!A1"/><Relationship Id="rId26" Type="http://schemas.openxmlformats.org/officeDocument/2006/relationships/hyperlink" Target="https://www.souza.xyz/produto/pacote-planilhas-gestao-seguranca/" TargetMode="External"/><Relationship Id="rId3" Type="http://schemas.openxmlformats.org/officeDocument/2006/relationships/hyperlink" Target="https://www.facebook.com/sharer/sharer.php?u=https://www.souza.xyz/" TargetMode="External"/><Relationship Id="rId21" Type="http://schemas.openxmlformats.org/officeDocument/2006/relationships/hyperlink" Target="#'Protocolo-Cen&#225;rio-1'!A1"/><Relationship Id="rId7" Type="http://schemas.openxmlformats.org/officeDocument/2006/relationships/hyperlink" Target="https://plus.google.com/share?url=https://www.souza.xyz/" TargetMode="External"/><Relationship Id="rId12" Type="http://schemas.openxmlformats.org/officeDocument/2006/relationships/image" Target="../media/image9.png"/><Relationship Id="rId17" Type="http://schemas.openxmlformats.org/officeDocument/2006/relationships/hyperlink" Target="#Inicio!A1"/><Relationship Id="rId25" Type="http://schemas.openxmlformats.org/officeDocument/2006/relationships/hyperlink" Target="#'Relat&#243;rio Impress&#227;o'!A1"/><Relationship Id="rId2" Type="http://schemas.openxmlformats.org/officeDocument/2006/relationships/image" Target="../media/image4.png"/><Relationship Id="rId16" Type="http://schemas.openxmlformats.org/officeDocument/2006/relationships/image" Target="../media/image1.png"/><Relationship Id="rId20" Type="http://schemas.openxmlformats.org/officeDocument/2006/relationships/hyperlink" Target="#Riscos!A1"/><Relationship Id="rId1" Type="http://schemas.openxmlformats.org/officeDocument/2006/relationships/hyperlink" Target="https://www.souza.xyz/fale-conosco/" TargetMode="External"/><Relationship Id="rId6" Type="http://schemas.openxmlformats.org/officeDocument/2006/relationships/image" Target="../media/image6.png"/><Relationship Id="rId11" Type="http://schemas.openxmlformats.org/officeDocument/2006/relationships/hyperlink" Target="https://www.souza.xyz" TargetMode="External"/><Relationship Id="rId24" Type="http://schemas.openxmlformats.org/officeDocument/2006/relationships/hyperlink" Target="#'Sobre a SOUZA'!A1"/><Relationship Id="rId5" Type="http://schemas.openxmlformats.org/officeDocument/2006/relationships/hyperlink" Target="https://twitter.com/home?status=https://www.souza.xyz/" TargetMode="External"/><Relationship Id="rId15" Type="http://schemas.openxmlformats.org/officeDocument/2006/relationships/image" Target="../media/image2.jpg"/><Relationship Id="rId23" Type="http://schemas.openxmlformats.org/officeDocument/2006/relationships/hyperlink" Target="#Sugest&#245;es!A1"/><Relationship Id="rId10" Type="http://schemas.openxmlformats.org/officeDocument/2006/relationships/image" Target="../media/image8.png"/><Relationship Id="rId19" Type="http://schemas.openxmlformats.org/officeDocument/2006/relationships/hyperlink" Target="#'Comit&#234; de Crise'!A1"/><Relationship Id="rId4" Type="http://schemas.openxmlformats.org/officeDocument/2006/relationships/image" Target="../media/image5.png"/><Relationship Id="rId9" Type="http://schemas.openxmlformats.org/officeDocument/2006/relationships/hyperlink" Target="https://www.souza.xyz/blog/" TargetMode="External"/><Relationship Id="rId14" Type="http://schemas.openxmlformats.org/officeDocument/2006/relationships/hyperlink" Target="https://www.souza.xyz/produto/pacote-todas-as-planilhas-da-souza/" TargetMode="External"/><Relationship Id="rId22" Type="http://schemas.openxmlformats.org/officeDocument/2006/relationships/hyperlink" Target="#D&#250;vidas!A1"/><Relationship Id="rId27" Type="http://schemas.openxmlformats.org/officeDocument/2006/relationships/image" Target="../media/image3.jpg"/></Relationships>
</file>

<file path=xl/drawings/_rels/drawing2.xml.rels><?xml version="1.0" encoding="UTF-8" standalone="yes"?>
<Relationships xmlns="http://schemas.openxmlformats.org/package/2006/relationships"><Relationship Id="rId8" Type="http://schemas.openxmlformats.org/officeDocument/2006/relationships/hyperlink" Target="#Sugest&#245;es!A1"/><Relationship Id="rId3" Type="http://schemas.openxmlformats.org/officeDocument/2006/relationships/hyperlink" Target="#Introdu&#231;&#227;o!A1"/><Relationship Id="rId7" Type="http://schemas.openxmlformats.org/officeDocument/2006/relationships/hyperlink" Target="#D&#250;vidas!A1"/><Relationship Id="rId2" Type="http://schemas.openxmlformats.org/officeDocument/2006/relationships/hyperlink" Target="#Inicio!A1"/><Relationship Id="rId1" Type="http://schemas.openxmlformats.org/officeDocument/2006/relationships/image" Target="../media/image1.png"/><Relationship Id="rId6" Type="http://schemas.openxmlformats.org/officeDocument/2006/relationships/hyperlink" Target="#'Protocolo-Cen&#225;rio-1'!A1"/><Relationship Id="rId5" Type="http://schemas.openxmlformats.org/officeDocument/2006/relationships/hyperlink" Target="#Riscos!A1"/><Relationship Id="rId10" Type="http://schemas.openxmlformats.org/officeDocument/2006/relationships/hyperlink" Target="#'Relat&#243;rio Impress&#227;o'!A1"/><Relationship Id="rId4" Type="http://schemas.openxmlformats.org/officeDocument/2006/relationships/hyperlink" Target="#'Comit&#234; de Crise'!A1"/><Relationship Id="rId9" Type="http://schemas.openxmlformats.org/officeDocument/2006/relationships/hyperlink" Target="#'Sobre a SOUZA'!A1"/></Relationships>
</file>

<file path=xl/drawings/_rels/drawing3.xml.rels><?xml version="1.0" encoding="UTF-8" standalone="yes"?>
<Relationships xmlns="http://schemas.openxmlformats.org/package/2006/relationships"><Relationship Id="rId8" Type="http://schemas.openxmlformats.org/officeDocument/2006/relationships/hyperlink" Target="#Sugest&#245;es!A1"/><Relationship Id="rId3" Type="http://schemas.openxmlformats.org/officeDocument/2006/relationships/hyperlink" Target="#Introdu&#231;&#227;o!A1"/><Relationship Id="rId7" Type="http://schemas.openxmlformats.org/officeDocument/2006/relationships/hyperlink" Target="#D&#250;vidas!A1"/><Relationship Id="rId2" Type="http://schemas.openxmlformats.org/officeDocument/2006/relationships/hyperlink" Target="#Inicio!A1"/><Relationship Id="rId1" Type="http://schemas.openxmlformats.org/officeDocument/2006/relationships/image" Target="../media/image1.png"/><Relationship Id="rId6" Type="http://schemas.openxmlformats.org/officeDocument/2006/relationships/hyperlink" Target="#'Protocolo-Cen&#225;rio-1'!A1"/><Relationship Id="rId5" Type="http://schemas.openxmlformats.org/officeDocument/2006/relationships/hyperlink" Target="#Riscos!A1"/><Relationship Id="rId10" Type="http://schemas.openxmlformats.org/officeDocument/2006/relationships/hyperlink" Target="#'Relat&#243;rio Impress&#227;o'!A1"/><Relationship Id="rId4" Type="http://schemas.openxmlformats.org/officeDocument/2006/relationships/hyperlink" Target="#'Comit&#234; de Crise'!A1"/><Relationship Id="rId9" Type="http://schemas.openxmlformats.org/officeDocument/2006/relationships/hyperlink" Target="#'Sobre a SOUZA'!A1"/></Relationships>
</file>

<file path=xl/drawings/_rels/drawing4.xml.rels><?xml version="1.0" encoding="UTF-8" standalone="yes"?>
<Relationships xmlns="http://schemas.openxmlformats.org/package/2006/relationships"><Relationship Id="rId8" Type="http://schemas.openxmlformats.org/officeDocument/2006/relationships/hyperlink" Target="#Sugest&#245;es!A1"/><Relationship Id="rId3" Type="http://schemas.openxmlformats.org/officeDocument/2006/relationships/hyperlink" Target="#Introdu&#231;&#227;o!A1"/><Relationship Id="rId7" Type="http://schemas.openxmlformats.org/officeDocument/2006/relationships/hyperlink" Target="#D&#250;vidas!A1"/><Relationship Id="rId2" Type="http://schemas.openxmlformats.org/officeDocument/2006/relationships/hyperlink" Target="#Inicio!A1"/><Relationship Id="rId1" Type="http://schemas.openxmlformats.org/officeDocument/2006/relationships/image" Target="../media/image1.png"/><Relationship Id="rId6" Type="http://schemas.openxmlformats.org/officeDocument/2006/relationships/hyperlink" Target="#'Protocolo-Cen&#225;rio-1'!A1"/><Relationship Id="rId5" Type="http://schemas.openxmlformats.org/officeDocument/2006/relationships/hyperlink" Target="#Riscos!A1"/><Relationship Id="rId10" Type="http://schemas.openxmlformats.org/officeDocument/2006/relationships/hyperlink" Target="#'Relat&#243;rio Impress&#227;o'!A1"/><Relationship Id="rId4" Type="http://schemas.openxmlformats.org/officeDocument/2006/relationships/hyperlink" Target="#'Comit&#234; de Crise'!A1"/><Relationship Id="rId9" Type="http://schemas.openxmlformats.org/officeDocument/2006/relationships/hyperlink" Target="#'Sobre a SOUZA'!A1"/></Relationships>
</file>

<file path=xl/drawings/_rels/drawing5.xml.rels><?xml version="1.0" encoding="UTF-8" standalone="yes"?>
<Relationships xmlns="http://schemas.openxmlformats.org/package/2006/relationships"><Relationship Id="rId8" Type="http://schemas.openxmlformats.org/officeDocument/2006/relationships/hyperlink" Target="#Sugest&#245;es!A1"/><Relationship Id="rId13" Type="http://schemas.openxmlformats.org/officeDocument/2006/relationships/hyperlink" Target="#'Protocolo-Cen&#225;rio-4'!A1"/><Relationship Id="rId3" Type="http://schemas.openxmlformats.org/officeDocument/2006/relationships/hyperlink" Target="#Introdu&#231;&#227;o!A1"/><Relationship Id="rId7" Type="http://schemas.openxmlformats.org/officeDocument/2006/relationships/hyperlink" Target="#D&#250;vidas!A1"/><Relationship Id="rId12" Type="http://schemas.openxmlformats.org/officeDocument/2006/relationships/hyperlink" Target="#'Protocolo-Cen&#225;rio-3'!A1"/><Relationship Id="rId2" Type="http://schemas.openxmlformats.org/officeDocument/2006/relationships/hyperlink" Target="#Inicio!A1"/><Relationship Id="rId1" Type="http://schemas.openxmlformats.org/officeDocument/2006/relationships/image" Target="../media/image1.png"/><Relationship Id="rId6" Type="http://schemas.openxmlformats.org/officeDocument/2006/relationships/hyperlink" Target="#'Protocolo-Cen&#225;rio-1'!A1"/><Relationship Id="rId11" Type="http://schemas.openxmlformats.org/officeDocument/2006/relationships/hyperlink" Target="#'Protocolo-Cen&#225;rio-2'!A1"/><Relationship Id="rId5" Type="http://schemas.openxmlformats.org/officeDocument/2006/relationships/hyperlink" Target="#Riscos!A1"/><Relationship Id="rId10" Type="http://schemas.openxmlformats.org/officeDocument/2006/relationships/hyperlink" Target="#'Relat&#243;rio Impress&#227;o'!A1"/><Relationship Id="rId4" Type="http://schemas.openxmlformats.org/officeDocument/2006/relationships/hyperlink" Target="#'Comit&#234; de Crise'!A1"/><Relationship Id="rId9" Type="http://schemas.openxmlformats.org/officeDocument/2006/relationships/hyperlink" Target="#'Sobre a SOUZA'!A1"/></Relationships>
</file>

<file path=xl/drawings/_rels/drawing6.xml.rels><?xml version="1.0" encoding="UTF-8" standalone="yes"?>
<Relationships xmlns="http://schemas.openxmlformats.org/package/2006/relationships"><Relationship Id="rId8" Type="http://schemas.openxmlformats.org/officeDocument/2006/relationships/hyperlink" Target="#Sugest&#245;es!A1"/><Relationship Id="rId13" Type="http://schemas.openxmlformats.org/officeDocument/2006/relationships/hyperlink" Target="#'Protocolo-Cen&#225;rio-4'!A1"/><Relationship Id="rId3" Type="http://schemas.openxmlformats.org/officeDocument/2006/relationships/hyperlink" Target="#Introdu&#231;&#227;o!A1"/><Relationship Id="rId7" Type="http://schemas.openxmlformats.org/officeDocument/2006/relationships/hyperlink" Target="#D&#250;vidas!A1"/><Relationship Id="rId12" Type="http://schemas.openxmlformats.org/officeDocument/2006/relationships/hyperlink" Target="#'Protocolo-Cen&#225;rio-3'!A1"/><Relationship Id="rId2" Type="http://schemas.openxmlformats.org/officeDocument/2006/relationships/hyperlink" Target="#Inicio!A1"/><Relationship Id="rId1" Type="http://schemas.openxmlformats.org/officeDocument/2006/relationships/image" Target="../media/image1.png"/><Relationship Id="rId6" Type="http://schemas.openxmlformats.org/officeDocument/2006/relationships/hyperlink" Target="#'Protocolo-Cen&#225;rio-1'!A1"/><Relationship Id="rId11" Type="http://schemas.openxmlformats.org/officeDocument/2006/relationships/hyperlink" Target="#'Protocolo-Cen&#225;rio-2'!A1"/><Relationship Id="rId5" Type="http://schemas.openxmlformats.org/officeDocument/2006/relationships/hyperlink" Target="#Riscos!A1"/><Relationship Id="rId10" Type="http://schemas.openxmlformats.org/officeDocument/2006/relationships/hyperlink" Target="#'Relat&#243;rio Impress&#227;o'!A1"/><Relationship Id="rId4" Type="http://schemas.openxmlformats.org/officeDocument/2006/relationships/hyperlink" Target="#'Comit&#234; de Crise'!A1"/><Relationship Id="rId9" Type="http://schemas.openxmlformats.org/officeDocument/2006/relationships/hyperlink" Target="#'Sobre a SOUZA'!A1"/></Relationships>
</file>

<file path=xl/drawings/_rels/drawing7.xml.rels><?xml version="1.0" encoding="UTF-8" standalone="yes"?>
<Relationships xmlns="http://schemas.openxmlformats.org/package/2006/relationships"><Relationship Id="rId8" Type="http://schemas.openxmlformats.org/officeDocument/2006/relationships/hyperlink" Target="#Sugest&#245;es!A1"/><Relationship Id="rId13" Type="http://schemas.openxmlformats.org/officeDocument/2006/relationships/hyperlink" Target="#'Protocolo-Cen&#225;rio-4'!A1"/><Relationship Id="rId3" Type="http://schemas.openxmlformats.org/officeDocument/2006/relationships/hyperlink" Target="#Introdu&#231;&#227;o!A1"/><Relationship Id="rId7" Type="http://schemas.openxmlformats.org/officeDocument/2006/relationships/hyperlink" Target="#D&#250;vidas!A1"/><Relationship Id="rId12" Type="http://schemas.openxmlformats.org/officeDocument/2006/relationships/hyperlink" Target="#'Protocolo-Cen&#225;rio-3'!A1"/><Relationship Id="rId2" Type="http://schemas.openxmlformats.org/officeDocument/2006/relationships/hyperlink" Target="#Inicio!A1"/><Relationship Id="rId1" Type="http://schemas.openxmlformats.org/officeDocument/2006/relationships/image" Target="../media/image1.png"/><Relationship Id="rId6" Type="http://schemas.openxmlformats.org/officeDocument/2006/relationships/hyperlink" Target="#'Protocolo-Cen&#225;rio-1'!A1"/><Relationship Id="rId11" Type="http://schemas.openxmlformats.org/officeDocument/2006/relationships/hyperlink" Target="#'Protocolo-Cen&#225;rio-2'!A1"/><Relationship Id="rId5" Type="http://schemas.openxmlformats.org/officeDocument/2006/relationships/hyperlink" Target="#Riscos!A1"/><Relationship Id="rId10" Type="http://schemas.openxmlformats.org/officeDocument/2006/relationships/hyperlink" Target="#'Relat&#243;rio Impress&#227;o'!A1"/><Relationship Id="rId4" Type="http://schemas.openxmlformats.org/officeDocument/2006/relationships/hyperlink" Target="#'Comit&#234; de Crise'!A1"/><Relationship Id="rId9" Type="http://schemas.openxmlformats.org/officeDocument/2006/relationships/hyperlink" Target="#'Sobre a SOUZA'!A1"/></Relationships>
</file>

<file path=xl/drawings/_rels/drawing8.xml.rels><?xml version="1.0" encoding="UTF-8" standalone="yes"?>
<Relationships xmlns="http://schemas.openxmlformats.org/package/2006/relationships"><Relationship Id="rId8" Type="http://schemas.openxmlformats.org/officeDocument/2006/relationships/hyperlink" Target="#Sugest&#245;es!A1"/><Relationship Id="rId13" Type="http://schemas.openxmlformats.org/officeDocument/2006/relationships/hyperlink" Target="#'Protocolo-Cen&#225;rio-4'!A1"/><Relationship Id="rId3" Type="http://schemas.openxmlformats.org/officeDocument/2006/relationships/hyperlink" Target="#Introdu&#231;&#227;o!A1"/><Relationship Id="rId7" Type="http://schemas.openxmlformats.org/officeDocument/2006/relationships/hyperlink" Target="#D&#250;vidas!A1"/><Relationship Id="rId12" Type="http://schemas.openxmlformats.org/officeDocument/2006/relationships/hyperlink" Target="#'Protocolo-Cen&#225;rio-3'!A1"/><Relationship Id="rId2" Type="http://schemas.openxmlformats.org/officeDocument/2006/relationships/hyperlink" Target="#Inicio!A1"/><Relationship Id="rId1" Type="http://schemas.openxmlformats.org/officeDocument/2006/relationships/image" Target="../media/image1.png"/><Relationship Id="rId6" Type="http://schemas.openxmlformats.org/officeDocument/2006/relationships/hyperlink" Target="#'Protocolo-Cen&#225;rio-1'!A1"/><Relationship Id="rId11" Type="http://schemas.openxmlformats.org/officeDocument/2006/relationships/hyperlink" Target="#'Protocolo-Cen&#225;rio-2'!A1"/><Relationship Id="rId5" Type="http://schemas.openxmlformats.org/officeDocument/2006/relationships/hyperlink" Target="#Riscos!A1"/><Relationship Id="rId10" Type="http://schemas.openxmlformats.org/officeDocument/2006/relationships/hyperlink" Target="#'Relat&#243;rio Impress&#227;o'!A1"/><Relationship Id="rId4" Type="http://schemas.openxmlformats.org/officeDocument/2006/relationships/hyperlink" Target="#'Comit&#234; de Crise'!A1"/><Relationship Id="rId9" Type="http://schemas.openxmlformats.org/officeDocument/2006/relationships/hyperlink" Target="#'Sobre a SOUZA'!A1"/></Relationships>
</file>

<file path=xl/drawings/_rels/drawing9.xml.rels><?xml version="1.0" encoding="UTF-8" standalone="yes"?>
<Relationships xmlns="http://schemas.openxmlformats.org/package/2006/relationships"><Relationship Id="rId8" Type="http://schemas.openxmlformats.org/officeDocument/2006/relationships/hyperlink" Target="#Sugest&#245;es!A1"/><Relationship Id="rId3" Type="http://schemas.openxmlformats.org/officeDocument/2006/relationships/hyperlink" Target="#Introdu&#231;&#227;o!A1"/><Relationship Id="rId7" Type="http://schemas.openxmlformats.org/officeDocument/2006/relationships/hyperlink" Target="#D&#250;vidas!A1"/><Relationship Id="rId2" Type="http://schemas.openxmlformats.org/officeDocument/2006/relationships/hyperlink" Target="#Inicio!A1"/><Relationship Id="rId1" Type="http://schemas.openxmlformats.org/officeDocument/2006/relationships/image" Target="../media/image1.png"/><Relationship Id="rId6" Type="http://schemas.openxmlformats.org/officeDocument/2006/relationships/hyperlink" Target="#'Protocolo-Cen&#225;rio-1'!A1"/><Relationship Id="rId5" Type="http://schemas.openxmlformats.org/officeDocument/2006/relationships/hyperlink" Target="#Riscos!A1"/><Relationship Id="rId10" Type="http://schemas.openxmlformats.org/officeDocument/2006/relationships/hyperlink" Target="#'Relat&#243;rio Impress&#227;o'!A1"/><Relationship Id="rId4" Type="http://schemas.openxmlformats.org/officeDocument/2006/relationships/hyperlink" Target="#'Comit&#234; de Crise'!A1"/><Relationship Id="rId9" Type="http://schemas.openxmlformats.org/officeDocument/2006/relationships/hyperlink" Target="#'Sobre a SOUZA'!A1"/></Relationships>
</file>

<file path=xl/drawings/drawing1.xml><?xml version="1.0" encoding="utf-8"?>
<xdr:wsDr xmlns:xdr="http://schemas.openxmlformats.org/drawingml/2006/spreadsheetDrawing" xmlns:a="http://schemas.openxmlformats.org/drawingml/2006/main">
  <xdr:twoCellAnchor>
    <xdr:from>
      <xdr:col>1</xdr:col>
      <xdr:colOff>38100</xdr:colOff>
      <xdr:row>15</xdr:row>
      <xdr:rowOff>28575</xdr:rowOff>
    </xdr:from>
    <xdr:to>
      <xdr:col>12</xdr:col>
      <xdr:colOff>9525</xdr:colOff>
      <xdr:row>15</xdr:row>
      <xdr:rowOff>28575</xdr:rowOff>
    </xdr:to>
    <xdr:cxnSp macro="">
      <xdr:nvCxnSpPr>
        <xdr:cNvPr id="3" name="Conector reto 2"/>
        <xdr:cNvCxnSpPr/>
      </xdr:nvCxnSpPr>
      <xdr:spPr>
        <a:xfrm flipV="1">
          <a:off x="2514600" y="3486150"/>
          <a:ext cx="9248775" cy="0"/>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27</xdr:row>
      <xdr:rowOff>247650</xdr:rowOff>
    </xdr:from>
    <xdr:to>
      <xdr:col>11</xdr:col>
      <xdr:colOff>885825</xdr:colOff>
      <xdr:row>27</xdr:row>
      <xdr:rowOff>257176</xdr:rowOff>
    </xdr:to>
    <xdr:cxnSp macro="">
      <xdr:nvCxnSpPr>
        <xdr:cNvPr id="4" name="Conector reto 3"/>
        <xdr:cNvCxnSpPr/>
      </xdr:nvCxnSpPr>
      <xdr:spPr>
        <a:xfrm flipV="1">
          <a:off x="2476500" y="8982075"/>
          <a:ext cx="9267825" cy="1"/>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34</xdr:row>
      <xdr:rowOff>76200</xdr:rowOff>
    </xdr:from>
    <xdr:to>
      <xdr:col>11</xdr:col>
      <xdr:colOff>866775</xdr:colOff>
      <xdr:row>34</xdr:row>
      <xdr:rowOff>85725</xdr:rowOff>
    </xdr:to>
    <xdr:cxnSp macro="">
      <xdr:nvCxnSpPr>
        <xdr:cNvPr id="5" name="Conector reto 4"/>
        <xdr:cNvCxnSpPr/>
      </xdr:nvCxnSpPr>
      <xdr:spPr>
        <a:xfrm flipV="1">
          <a:off x="2476500" y="11534775"/>
          <a:ext cx="9248775" cy="9525"/>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41</xdr:row>
      <xdr:rowOff>47625</xdr:rowOff>
    </xdr:from>
    <xdr:to>
      <xdr:col>12</xdr:col>
      <xdr:colOff>9525</xdr:colOff>
      <xdr:row>41</xdr:row>
      <xdr:rowOff>57150</xdr:rowOff>
    </xdr:to>
    <xdr:cxnSp macro="">
      <xdr:nvCxnSpPr>
        <xdr:cNvPr id="6" name="Conector reto 5"/>
        <xdr:cNvCxnSpPr/>
      </xdr:nvCxnSpPr>
      <xdr:spPr>
        <a:xfrm flipV="1">
          <a:off x="2514600" y="13268325"/>
          <a:ext cx="9248775" cy="9525"/>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47</xdr:row>
      <xdr:rowOff>9525</xdr:rowOff>
    </xdr:from>
    <xdr:to>
      <xdr:col>11</xdr:col>
      <xdr:colOff>838200</xdr:colOff>
      <xdr:row>47</xdr:row>
      <xdr:rowOff>28576</xdr:rowOff>
    </xdr:to>
    <xdr:cxnSp macro="">
      <xdr:nvCxnSpPr>
        <xdr:cNvPr id="7" name="Conector reto 6"/>
        <xdr:cNvCxnSpPr/>
      </xdr:nvCxnSpPr>
      <xdr:spPr>
        <a:xfrm>
          <a:off x="1762125" y="9534525"/>
          <a:ext cx="9201150" cy="19051"/>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21</xdr:row>
      <xdr:rowOff>0</xdr:rowOff>
    </xdr:from>
    <xdr:to>
      <xdr:col>11</xdr:col>
      <xdr:colOff>885825</xdr:colOff>
      <xdr:row>21</xdr:row>
      <xdr:rowOff>1</xdr:rowOff>
    </xdr:to>
    <xdr:cxnSp macro="">
      <xdr:nvCxnSpPr>
        <xdr:cNvPr id="14" name="Conector reto 13"/>
        <xdr:cNvCxnSpPr/>
      </xdr:nvCxnSpPr>
      <xdr:spPr>
        <a:xfrm flipV="1">
          <a:off x="2476500" y="7648575"/>
          <a:ext cx="9267825" cy="1"/>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54</xdr:row>
      <xdr:rowOff>0</xdr:rowOff>
    </xdr:from>
    <xdr:to>
      <xdr:col>11</xdr:col>
      <xdr:colOff>866775</xdr:colOff>
      <xdr:row>54</xdr:row>
      <xdr:rowOff>9525</xdr:rowOff>
    </xdr:to>
    <xdr:cxnSp macro="">
      <xdr:nvCxnSpPr>
        <xdr:cNvPr id="15" name="Conector reto 14"/>
        <xdr:cNvCxnSpPr/>
      </xdr:nvCxnSpPr>
      <xdr:spPr>
        <a:xfrm flipV="1">
          <a:off x="2476500" y="24888825"/>
          <a:ext cx="9248775" cy="9525"/>
        </a:xfrm>
        <a:prstGeom prst="line">
          <a:avLst/>
        </a:prstGeom>
        <a:ln>
          <a:solidFill>
            <a:schemeClr val="bg1">
              <a:lumMod val="6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7</xdr:row>
      <xdr:rowOff>76200</xdr:rowOff>
    </xdr:from>
    <xdr:to>
      <xdr:col>2</xdr:col>
      <xdr:colOff>600076</xdr:colOff>
      <xdr:row>9</xdr:row>
      <xdr:rowOff>133350</xdr:rowOff>
    </xdr:to>
    <xdr:sp macro="" textlink="">
      <xdr:nvSpPr>
        <xdr:cNvPr id="30" name="Retângulo 29">
          <a:hlinkClick xmlns:r="http://schemas.openxmlformats.org/officeDocument/2006/relationships" r:id="rId1"/>
        </xdr:cNvPr>
        <xdr:cNvSpPr/>
      </xdr:nvSpPr>
      <xdr:spPr>
        <a:xfrm>
          <a:off x="2495550" y="2009775"/>
          <a:ext cx="1190626" cy="438150"/>
        </a:xfrm>
        <a:prstGeom prst="rect">
          <a:avLst/>
        </a:prstGeom>
        <a:solidFill>
          <a:srgbClr val="FFC000"/>
        </a:solidFill>
        <a:ln>
          <a:solidFill>
            <a:srgbClr val="FFC00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rgbClr val="0070C0"/>
              </a:solidFill>
            </a:rPr>
            <a:t>Passo</a:t>
          </a:r>
          <a:r>
            <a:rPr lang="pt-BR" sz="1400" b="1" u="sng" baseline="0">
              <a:solidFill>
                <a:srgbClr val="0070C0"/>
              </a:solidFill>
            </a:rPr>
            <a:t> 1</a:t>
          </a:r>
          <a:endParaRPr lang="pt-BR" sz="1400" b="1" u="sng">
            <a:solidFill>
              <a:srgbClr val="0070C0"/>
            </a:solidFill>
          </a:endParaRPr>
        </a:p>
      </xdr:txBody>
    </xdr:sp>
    <xdr:clientData/>
  </xdr:twoCellAnchor>
  <xdr:twoCellAnchor>
    <xdr:from>
      <xdr:col>1</xdr:col>
      <xdr:colOff>19050</xdr:colOff>
      <xdr:row>15</xdr:row>
      <xdr:rowOff>123825</xdr:rowOff>
    </xdr:from>
    <xdr:to>
      <xdr:col>2</xdr:col>
      <xdr:colOff>600076</xdr:colOff>
      <xdr:row>17</xdr:row>
      <xdr:rowOff>180975</xdr:rowOff>
    </xdr:to>
    <xdr:sp macro="" textlink="">
      <xdr:nvSpPr>
        <xdr:cNvPr id="31" name="Retângulo 30">
          <a:hlinkClick xmlns:r="http://schemas.openxmlformats.org/officeDocument/2006/relationships" r:id="rId2"/>
        </xdr:cNvPr>
        <xdr:cNvSpPr/>
      </xdr:nvSpPr>
      <xdr:spPr>
        <a:xfrm>
          <a:off x="2495550" y="3581400"/>
          <a:ext cx="1190626" cy="438150"/>
        </a:xfrm>
        <a:prstGeom prst="rect">
          <a:avLst/>
        </a:prstGeom>
        <a:solidFill>
          <a:srgbClr val="FFC000"/>
        </a:solidFill>
        <a:ln>
          <a:solidFill>
            <a:srgbClr val="FFC00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rgbClr val="0070C0"/>
              </a:solidFill>
            </a:rPr>
            <a:t>Passo</a:t>
          </a:r>
          <a:r>
            <a:rPr lang="pt-BR" sz="1400" b="1" u="sng" baseline="0">
              <a:solidFill>
                <a:srgbClr val="0070C0"/>
              </a:solidFill>
            </a:rPr>
            <a:t> 2</a:t>
          </a:r>
          <a:endParaRPr lang="pt-BR" sz="1400" b="1" u="sng">
            <a:solidFill>
              <a:srgbClr val="0070C0"/>
            </a:solidFill>
          </a:endParaRPr>
        </a:p>
      </xdr:txBody>
    </xdr:sp>
    <xdr:clientData/>
  </xdr:twoCellAnchor>
  <xdr:twoCellAnchor>
    <xdr:from>
      <xdr:col>1</xdr:col>
      <xdr:colOff>19050</xdr:colOff>
      <xdr:row>21</xdr:row>
      <xdr:rowOff>114300</xdr:rowOff>
    </xdr:from>
    <xdr:to>
      <xdr:col>2</xdr:col>
      <xdr:colOff>600076</xdr:colOff>
      <xdr:row>23</xdr:row>
      <xdr:rowOff>171450</xdr:rowOff>
    </xdr:to>
    <xdr:sp macro="" textlink="">
      <xdr:nvSpPr>
        <xdr:cNvPr id="32" name="Retângulo 31">
          <a:hlinkClick xmlns:r="http://schemas.openxmlformats.org/officeDocument/2006/relationships" r:id="rId3"/>
        </xdr:cNvPr>
        <xdr:cNvSpPr/>
      </xdr:nvSpPr>
      <xdr:spPr>
        <a:xfrm>
          <a:off x="2495550" y="7762875"/>
          <a:ext cx="1190626" cy="438150"/>
        </a:xfrm>
        <a:prstGeom prst="rect">
          <a:avLst/>
        </a:prstGeom>
        <a:solidFill>
          <a:srgbClr val="FFC000"/>
        </a:solidFill>
        <a:ln>
          <a:solidFill>
            <a:srgbClr val="FFC00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rgbClr val="0070C0"/>
              </a:solidFill>
            </a:rPr>
            <a:t>Passo</a:t>
          </a:r>
          <a:r>
            <a:rPr lang="pt-BR" sz="1400" b="1" u="sng" baseline="0">
              <a:solidFill>
                <a:srgbClr val="0070C0"/>
              </a:solidFill>
            </a:rPr>
            <a:t> 3</a:t>
          </a:r>
          <a:endParaRPr lang="pt-BR" sz="1400" b="1" u="sng">
            <a:solidFill>
              <a:srgbClr val="0070C0"/>
            </a:solidFill>
          </a:endParaRPr>
        </a:p>
      </xdr:txBody>
    </xdr:sp>
    <xdr:clientData/>
  </xdr:twoCellAnchor>
  <xdr:twoCellAnchor>
    <xdr:from>
      <xdr:col>1</xdr:col>
      <xdr:colOff>28575</xdr:colOff>
      <xdr:row>28</xdr:row>
      <xdr:rowOff>104775</xdr:rowOff>
    </xdr:from>
    <xdr:to>
      <xdr:col>3</xdr:col>
      <xdr:colOff>1</xdr:colOff>
      <xdr:row>30</xdr:row>
      <xdr:rowOff>161925</xdr:rowOff>
    </xdr:to>
    <xdr:sp macro="" textlink="">
      <xdr:nvSpPr>
        <xdr:cNvPr id="33" name="Retângulo 32">
          <a:hlinkClick xmlns:r="http://schemas.openxmlformats.org/officeDocument/2006/relationships" r:id="rId4"/>
        </xdr:cNvPr>
        <xdr:cNvSpPr/>
      </xdr:nvSpPr>
      <xdr:spPr>
        <a:xfrm>
          <a:off x="2505075" y="9086850"/>
          <a:ext cx="1190626" cy="438150"/>
        </a:xfrm>
        <a:prstGeom prst="rect">
          <a:avLst/>
        </a:prstGeom>
        <a:solidFill>
          <a:srgbClr val="FFC000"/>
        </a:solidFill>
        <a:ln>
          <a:solidFill>
            <a:srgbClr val="FFC00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rgbClr val="0070C0"/>
              </a:solidFill>
            </a:rPr>
            <a:t>Passo</a:t>
          </a:r>
          <a:r>
            <a:rPr lang="pt-BR" sz="1400" b="1" u="sng" baseline="0">
              <a:solidFill>
                <a:srgbClr val="0070C0"/>
              </a:solidFill>
            </a:rPr>
            <a:t> 4</a:t>
          </a:r>
          <a:endParaRPr lang="pt-BR" sz="1400" b="1" u="sng">
            <a:solidFill>
              <a:srgbClr val="0070C0"/>
            </a:solidFill>
          </a:endParaRPr>
        </a:p>
      </xdr:txBody>
    </xdr:sp>
    <xdr:clientData/>
  </xdr:twoCellAnchor>
  <xdr:twoCellAnchor>
    <xdr:from>
      <xdr:col>1</xdr:col>
      <xdr:colOff>19050</xdr:colOff>
      <xdr:row>34</xdr:row>
      <xdr:rowOff>142875</xdr:rowOff>
    </xdr:from>
    <xdr:to>
      <xdr:col>2</xdr:col>
      <xdr:colOff>571501</xdr:colOff>
      <xdr:row>37</xdr:row>
      <xdr:rowOff>9525</xdr:rowOff>
    </xdr:to>
    <xdr:sp macro="" textlink="">
      <xdr:nvSpPr>
        <xdr:cNvPr id="34" name="Retângulo 33">
          <a:hlinkClick xmlns:r="http://schemas.openxmlformats.org/officeDocument/2006/relationships" r:id="rId5"/>
        </xdr:cNvPr>
        <xdr:cNvSpPr/>
      </xdr:nvSpPr>
      <xdr:spPr>
        <a:xfrm>
          <a:off x="1762125" y="8524875"/>
          <a:ext cx="1162051" cy="438150"/>
        </a:xfrm>
        <a:prstGeom prst="rect">
          <a:avLst/>
        </a:prstGeom>
        <a:solidFill>
          <a:srgbClr val="FFC000"/>
        </a:solidFill>
        <a:ln>
          <a:solidFill>
            <a:srgbClr val="FFC00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rgbClr val="0070C0"/>
              </a:solidFill>
            </a:rPr>
            <a:t>Passo</a:t>
          </a:r>
          <a:r>
            <a:rPr lang="pt-BR" sz="1400" b="1" u="sng" baseline="0">
              <a:solidFill>
                <a:srgbClr val="0070C0"/>
              </a:solidFill>
            </a:rPr>
            <a:t> 5</a:t>
          </a:r>
          <a:endParaRPr lang="pt-BR" sz="1400" b="1" u="sng">
            <a:solidFill>
              <a:srgbClr val="0070C0"/>
            </a:solidFill>
          </a:endParaRPr>
        </a:p>
      </xdr:txBody>
    </xdr:sp>
    <xdr:clientData/>
  </xdr:twoCellAnchor>
  <xdr:twoCellAnchor>
    <xdr:from>
      <xdr:col>1</xdr:col>
      <xdr:colOff>28575</xdr:colOff>
      <xdr:row>41</xdr:row>
      <xdr:rowOff>104775</xdr:rowOff>
    </xdr:from>
    <xdr:to>
      <xdr:col>3</xdr:col>
      <xdr:colOff>1</xdr:colOff>
      <xdr:row>43</xdr:row>
      <xdr:rowOff>161925</xdr:rowOff>
    </xdr:to>
    <xdr:sp macro="" textlink="">
      <xdr:nvSpPr>
        <xdr:cNvPr id="35" name="Retângulo 34">
          <a:hlinkClick xmlns:r="http://schemas.openxmlformats.org/officeDocument/2006/relationships" r:id="rId6"/>
        </xdr:cNvPr>
        <xdr:cNvSpPr/>
      </xdr:nvSpPr>
      <xdr:spPr>
        <a:xfrm>
          <a:off x="2505075" y="13325475"/>
          <a:ext cx="1190626" cy="438150"/>
        </a:xfrm>
        <a:prstGeom prst="rect">
          <a:avLst/>
        </a:prstGeom>
        <a:solidFill>
          <a:srgbClr val="FFC000"/>
        </a:solidFill>
        <a:ln>
          <a:solidFill>
            <a:srgbClr val="FFC00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rgbClr val="0070C0"/>
              </a:solidFill>
            </a:rPr>
            <a:t>Passo</a:t>
          </a:r>
          <a:r>
            <a:rPr lang="pt-BR" sz="1400" b="1" u="sng" baseline="0">
              <a:solidFill>
                <a:srgbClr val="0070C0"/>
              </a:solidFill>
            </a:rPr>
            <a:t> 6</a:t>
          </a:r>
          <a:endParaRPr lang="pt-BR" sz="1400" b="1" u="sng">
            <a:solidFill>
              <a:srgbClr val="0070C0"/>
            </a:solidFill>
          </a:endParaRPr>
        </a:p>
      </xdr:txBody>
    </xdr:sp>
    <xdr:clientData/>
  </xdr:twoCellAnchor>
  <xdr:twoCellAnchor>
    <xdr:from>
      <xdr:col>1</xdr:col>
      <xdr:colOff>38100</xdr:colOff>
      <xdr:row>47</xdr:row>
      <xdr:rowOff>95250</xdr:rowOff>
    </xdr:from>
    <xdr:to>
      <xdr:col>3</xdr:col>
      <xdr:colOff>9526</xdr:colOff>
      <xdr:row>49</xdr:row>
      <xdr:rowOff>152400</xdr:rowOff>
    </xdr:to>
    <xdr:sp macro="" textlink="">
      <xdr:nvSpPr>
        <xdr:cNvPr id="36" name="Retângulo 35">
          <a:hlinkClick xmlns:r="http://schemas.openxmlformats.org/officeDocument/2006/relationships" r:id="rId7"/>
        </xdr:cNvPr>
        <xdr:cNvSpPr/>
      </xdr:nvSpPr>
      <xdr:spPr>
        <a:xfrm>
          <a:off x="2514600" y="14316075"/>
          <a:ext cx="1190626" cy="438150"/>
        </a:xfrm>
        <a:prstGeom prst="rect">
          <a:avLst/>
        </a:prstGeom>
        <a:solidFill>
          <a:srgbClr val="FFC000"/>
        </a:solidFill>
        <a:ln>
          <a:solidFill>
            <a:srgbClr val="FFC00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rgbClr val="0070C0"/>
              </a:solidFill>
            </a:rPr>
            <a:t>Passo</a:t>
          </a:r>
          <a:r>
            <a:rPr lang="pt-BR" sz="1400" b="1" u="sng" baseline="0">
              <a:solidFill>
                <a:srgbClr val="0070C0"/>
              </a:solidFill>
            </a:rPr>
            <a:t> 7</a:t>
          </a:r>
          <a:endParaRPr lang="pt-BR" sz="1400" b="1" u="sng">
            <a:solidFill>
              <a:srgbClr val="0070C0"/>
            </a:solidFill>
          </a:endParaRPr>
        </a:p>
      </xdr:txBody>
    </xdr:sp>
    <xdr:clientData/>
  </xdr:twoCellAnchor>
  <xdr:twoCellAnchor>
    <xdr:from>
      <xdr:col>1</xdr:col>
      <xdr:colOff>19050</xdr:colOff>
      <xdr:row>54</xdr:row>
      <xdr:rowOff>104775</xdr:rowOff>
    </xdr:from>
    <xdr:to>
      <xdr:col>2</xdr:col>
      <xdr:colOff>600076</xdr:colOff>
      <xdr:row>56</xdr:row>
      <xdr:rowOff>161925</xdr:rowOff>
    </xdr:to>
    <xdr:sp macro="" textlink="">
      <xdr:nvSpPr>
        <xdr:cNvPr id="43" name="Retângulo 42">
          <a:hlinkClick xmlns:r="http://schemas.openxmlformats.org/officeDocument/2006/relationships" r:id="rId8"/>
        </xdr:cNvPr>
        <xdr:cNvSpPr/>
      </xdr:nvSpPr>
      <xdr:spPr>
        <a:xfrm>
          <a:off x="2495550" y="24993600"/>
          <a:ext cx="1190626" cy="438150"/>
        </a:xfrm>
        <a:prstGeom prst="rect">
          <a:avLst/>
        </a:prstGeom>
        <a:solidFill>
          <a:srgbClr val="FFC000"/>
        </a:solidFill>
        <a:ln>
          <a:solidFill>
            <a:srgbClr val="FFC000"/>
          </a:solid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u="sng">
              <a:solidFill>
                <a:srgbClr val="0070C0"/>
              </a:solidFill>
            </a:rPr>
            <a:t>Passo</a:t>
          </a:r>
          <a:r>
            <a:rPr lang="pt-BR" sz="1400" b="1" u="sng" baseline="0">
              <a:solidFill>
                <a:srgbClr val="0070C0"/>
              </a:solidFill>
            </a:rPr>
            <a:t> 14</a:t>
          </a:r>
          <a:endParaRPr lang="pt-BR" sz="1400" b="1" u="sng">
            <a:solidFill>
              <a:srgbClr val="0070C0"/>
            </a:solidFill>
          </a:endParaRPr>
        </a:p>
      </xdr:txBody>
    </xdr:sp>
    <xdr:clientData/>
  </xdr:twoCellAnchor>
  <xdr:twoCellAnchor editAs="absolute">
    <xdr:from>
      <xdr:col>0</xdr:col>
      <xdr:colOff>0</xdr:colOff>
      <xdr:row>0</xdr:row>
      <xdr:rowOff>0</xdr:rowOff>
    </xdr:from>
    <xdr:to>
      <xdr:col>2</xdr:col>
      <xdr:colOff>56366</xdr:colOff>
      <xdr:row>0</xdr:row>
      <xdr:rowOff>547687</xdr:rowOff>
    </xdr:to>
    <xdr:pic>
      <xdr:nvPicPr>
        <xdr:cNvPr id="17" name="Imagem 16"/>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2</xdr:col>
      <xdr:colOff>268817</xdr:colOff>
      <xdr:row>0</xdr:row>
      <xdr:rowOff>1</xdr:rowOff>
    </xdr:from>
    <xdr:to>
      <xdr:col>3</xdr:col>
      <xdr:colOff>654583</xdr:colOff>
      <xdr:row>1</xdr:row>
      <xdr:rowOff>1</xdr:rowOff>
    </xdr:to>
    <xdr:sp macro="" textlink="">
      <xdr:nvSpPr>
        <xdr:cNvPr id="18" name="Retângulo 17">
          <a:hlinkClick xmlns:r="http://schemas.openxmlformats.org/officeDocument/2006/relationships" r:id="rId10"/>
        </xdr:cNvPr>
        <xdr:cNvSpPr/>
      </xdr:nvSpPr>
      <xdr:spPr>
        <a:xfrm>
          <a:off x="1059392" y="1"/>
          <a:ext cx="995366"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3</xdr:col>
      <xdr:colOff>719406</xdr:colOff>
      <xdr:row>0</xdr:row>
      <xdr:rowOff>0</xdr:rowOff>
    </xdr:from>
    <xdr:to>
      <xdr:col>4</xdr:col>
      <xdr:colOff>888215</xdr:colOff>
      <xdr:row>1</xdr:row>
      <xdr:rowOff>0</xdr:rowOff>
    </xdr:to>
    <xdr:sp macro="" textlink="">
      <xdr:nvSpPr>
        <xdr:cNvPr id="19" name="Retângulo 18">
          <a:hlinkClick xmlns:r="http://schemas.openxmlformats.org/officeDocument/2006/relationships" r:id="rId1"/>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5</xdr:col>
      <xdr:colOff>76733</xdr:colOff>
      <xdr:row>0</xdr:row>
      <xdr:rowOff>0</xdr:rowOff>
    </xdr:from>
    <xdr:to>
      <xdr:col>6</xdr:col>
      <xdr:colOff>243424</xdr:colOff>
      <xdr:row>1</xdr:row>
      <xdr:rowOff>0</xdr:rowOff>
    </xdr:to>
    <xdr:sp macro="" textlink="">
      <xdr:nvSpPr>
        <xdr:cNvPr id="20" name="Retângulo 19">
          <a:hlinkClick xmlns:r="http://schemas.openxmlformats.org/officeDocument/2006/relationships" r:id="rId2"/>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6</xdr:col>
      <xdr:colOff>301098</xdr:colOff>
      <xdr:row>0</xdr:row>
      <xdr:rowOff>0</xdr:rowOff>
    </xdr:from>
    <xdr:to>
      <xdr:col>7</xdr:col>
      <xdr:colOff>401115</xdr:colOff>
      <xdr:row>1</xdr:row>
      <xdr:rowOff>0</xdr:rowOff>
    </xdr:to>
    <xdr:sp macro="" textlink="">
      <xdr:nvSpPr>
        <xdr:cNvPr id="21" name="Retângulo 20">
          <a:hlinkClick xmlns:r="http://schemas.openxmlformats.org/officeDocument/2006/relationships" r:id="rId3"/>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7</xdr:col>
      <xdr:colOff>454025</xdr:colOff>
      <xdr:row>0</xdr:row>
      <xdr:rowOff>0</xdr:rowOff>
    </xdr:from>
    <xdr:to>
      <xdr:col>8</xdr:col>
      <xdr:colOff>554042</xdr:colOff>
      <xdr:row>1</xdr:row>
      <xdr:rowOff>0</xdr:rowOff>
    </xdr:to>
    <xdr:sp macro="" textlink="">
      <xdr:nvSpPr>
        <xdr:cNvPr id="22" name="Retângulo 21">
          <a:hlinkClick xmlns:r="http://schemas.openxmlformats.org/officeDocument/2006/relationships" r:id="rId4"/>
        </xdr:cNvPr>
        <xdr:cNvSpPr/>
      </xdr:nvSpPr>
      <xdr:spPr>
        <a:xfrm>
          <a:off x="5435600"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10</xdr:col>
      <xdr:colOff>2115</xdr:colOff>
      <xdr:row>0</xdr:row>
      <xdr:rowOff>0</xdr:rowOff>
    </xdr:from>
    <xdr:to>
      <xdr:col>11</xdr:col>
      <xdr:colOff>151873</xdr:colOff>
      <xdr:row>1</xdr:row>
      <xdr:rowOff>0</xdr:rowOff>
    </xdr:to>
    <xdr:sp macro="" textlink="">
      <xdr:nvSpPr>
        <xdr:cNvPr id="23" name="Retângulo 22">
          <a:hlinkClick xmlns:r="http://schemas.openxmlformats.org/officeDocument/2006/relationships" r:id="rId11"/>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11</xdr:col>
      <xdr:colOff>221716</xdr:colOff>
      <xdr:row>0</xdr:row>
      <xdr:rowOff>0</xdr:rowOff>
    </xdr:from>
    <xdr:to>
      <xdr:col>12</xdr:col>
      <xdr:colOff>400050</xdr:colOff>
      <xdr:row>1</xdr:row>
      <xdr:rowOff>0</xdr:rowOff>
    </xdr:to>
    <xdr:sp macro="" textlink="">
      <xdr:nvSpPr>
        <xdr:cNvPr id="24" name="Retângulo 23">
          <a:hlinkClick xmlns:r="http://schemas.openxmlformats.org/officeDocument/2006/relationships" r:id="rId12"/>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12</xdr:col>
      <xdr:colOff>462499</xdr:colOff>
      <xdr:row>0</xdr:row>
      <xdr:rowOff>0</xdr:rowOff>
    </xdr:from>
    <xdr:to>
      <xdr:col>14</xdr:col>
      <xdr:colOff>238665</xdr:colOff>
      <xdr:row>1</xdr:row>
      <xdr:rowOff>0</xdr:rowOff>
    </xdr:to>
    <xdr:sp macro="" textlink="">
      <xdr:nvSpPr>
        <xdr:cNvPr id="25" name="Retângulo 24">
          <a:hlinkClick xmlns:r="http://schemas.openxmlformats.org/officeDocument/2006/relationships" r:id="rId13"/>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8</xdr:col>
      <xdr:colOff>657225</xdr:colOff>
      <xdr:row>0</xdr:row>
      <xdr:rowOff>0</xdr:rowOff>
    </xdr:from>
    <xdr:to>
      <xdr:col>9</xdr:col>
      <xdr:colOff>806983</xdr:colOff>
      <xdr:row>1</xdr:row>
      <xdr:rowOff>0</xdr:rowOff>
    </xdr:to>
    <xdr:sp macro="" textlink="">
      <xdr:nvSpPr>
        <xdr:cNvPr id="26" name="Retângulo 25">
          <a:hlinkClick xmlns:r="http://schemas.openxmlformats.org/officeDocument/2006/relationships" r:id="rId8"/>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wsDr>
</file>

<file path=xl/drawings/drawing10.xml><?xml version="1.0" encoding="utf-8"?>
<xdr:wsDr xmlns:xdr="http://schemas.openxmlformats.org/drawingml/2006/spreadsheetDrawing" xmlns:a="http://schemas.openxmlformats.org/drawingml/2006/main">
  <xdr:twoCellAnchor editAs="absolute">
    <xdr:from>
      <xdr:col>5</xdr:col>
      <xdr:colOff>255059</xdr:colOff>
      <xdr:row>2</xdr:row>
      <xdr:rowOff>16934</xdr:rowOff>
    </xdr:from>
    <xdr:to>
      <xdr:col>11</xdr:col>
      <xdr:colOff>285751</xdr:colOff>
      <xdr:row>3</xdr:row>
      <xdr:rowOff>240152</xdr:rowOff>
    </xdr:to>
    <xdr:sp macro="" textlink="">
      <xdr:nvSpPr>
        <xdr:cNvPr id="2" name="CaixaDeTexto 1"/>
        <xdr:cNvSpPr txBox="1"/>
      </xdr:nvSpPr>
      <xdr:spPr>
        <a:xfrm>
          <a:off x="2826809" y="1007534"/>
          <a:ext cx="3688292" cy="556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horz" wrap="square" rtlCol="0" anchor="t">
          <a:spAutoFit/>
        </a:bodyPr>
        <a:lstStyle/>
        <a:p>
          <a:r>
            <a:rPr lang="pt-BR" sz="1000"/>
            <a:t>Escolha sua dúvida entre as perguntas mais frequentes e veja as respostas. Se continuar com dúvidas no uso da planilha, entre em contato pelo nosso email </a:t>
          </a:r>
          <a:r>
            <a:rPr lang="pt-BR" sz="1000">
              <a:solidFill>
                <a:srgbClr val="0070C0"/>
              </a:solidFill>
            </a:rPr>
            <a:t>suporte@souza.xyz</a:t>
          </a:r>
        </a:p>
      </xdr:txBody>
    </xdr:sp>
    <xdr:clientData/>
  </xdr:twoCellAnchor>
  <xdr:twoCellAnchor>
    <xdr:from>
      <xdr:col>11</xdr:col>
      <xdr:colOff>518589</xdr:colOff>
      <xdr:row>2</xdr:row>
      <xdr:rowOff>116424</xdr:rowOff>
    </xdr:from>
    <xdr:to>
      <xdr:col>18</xdr:col>
      <xdr:colOff>2</xdr:colOff>
      <xdr:row>8</xdr:row>
      <xdr:rowOff>9</xdr:rowOff>
    </xdr:to>
    <xdr:grpSp>
      <xdr:nvGrpSpPr>
        <xdr:cNvPr id="3" name="Grupo 2">
          <a:hlinkClick xmlns:r="http://schemas.openxmlformats.org/officeDocument/2006/relationships" r:id="rId1"/>
        </xdr:cNvPr>
        <xdr:cNvGrpSpPr/>
      </xdr:nvGrpSpPr>
      <xdr:grpSpPr>
        <a:xfrm>
          <a:off x="6747939" y="1107024"/>
          <a:ext cx="3748613" cy="2283885"/>
          <a:chOff x="8064500" y="1672166"/>
          <a:chExt cx="4267200" cy="2156349"/>
        </a:xfrm>
      </xdr:grpSpPr>
      <xdr:pic>
        <xdr:nvPicPr>
          <xdr:cNvPr id="4" name="Imagem 3"/>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b="21627"/>
          <a:stretch/>
        </xdr:blipFill>
        <xdr:spPr>
          <a:xfrm>
            <a:off x="8064500" y="1947335"/>
            <a:ext cx="4267200" cy="1881180"/>
          </a:xfrm>
          <a:prstGeom prst="rect">
            <a:avLst/>
          </a:prstGeom>
        </xdr:spPr>
      </xdr:pic>
      <xdr:sp macro="" textlink="">
        <xdr:nvSpPr>
          <xdr:cNvPr id="5" name="CaixaDeTexto 4"/>
          <xdr:cNvSpPr txBox="1"/>
        </xdr:nvSpPr>
        <xdr:spPr>
          <a:xfrm>
            <a:off x="8064500" y="1672166"/>
            <a:ext cx="4243916" cy="2751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100" b="1">
                <a:solidFill>
                  <a:schemeClr val="bg1">
                    <a:lumMod val="50000"/>
                  </a:schemeClr>
                </a:solidFill>
              </a:rPr>
              <a:t>TODAS AS PLANILHAS </a:t>
            </a:r>
            <a:r>
              <a:rPr lang="pt-BR" sz="1100" b="1" baseline="0">
                <a:solidFill>
                  <a:schemeClr val="bg1">
                    <a:lumMod val="50000"/>
                  </a:schemeClr>
                </a:solidFill>
              </a:rPr>
              <a:t>POR UM PREÇO ESPECIAL</a:t>
            </a:r>
            <a:endParaRPr lang="pt-BR" sz="1100" b="1">
              <a:solidFill>
                <a:schemeClr val="bg1">
                  <a:lumMod val="50000"/>
                </a:schemeClr>
              </a:solidFill>
            </a:endParaRPr>
          </a:p>
        </xdr:txBody>
      </xdr:sp>
    </xdr:grpSp>
    <xdr:clientData/>
  </xdr:twoCellAnchor>
  <xdr:twoCellAnchor editAs="absolute">
    <xdr:from>
      <xdr:col>0</xdr:col>
      <xdr:colOff>0</xdr:colOff>
      <xdr:row>0</xdr:row>
      <xdr:rowOff>0</xdr:rowOff>
    </xdr:from>
    <xdr:to>
      <xdr:col>2</xdr:col>
      <xdr:colOff>103991</xdr:colOff>
      <xdr:row>0</xdr:row>
      <xdr:rowOff>547687</xdr:rowOff>
    </xdr:to>
    <xdr:pic>
      <xdr:nvPicPr>
        <xdr:cNvPr id="18" name="Imagem 1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2</xdr:col>
      <xdr:colOff>316442</xdr:colOff>
      <xdr:row>0</xdr:row>
      <xdr:rowOff>1</xdr:rowOff>
    </xdr:from>
    <xdr:to>
      <xdr:col>4</xdr:col>
      <xdr:colOff>92608</xdr:colOff>
      <xdr:row>1</xdr:row>
      <xdr:rowOff>1</xdr:rowOff>
    </xdr:to>
    <xdr:sp macro="" textlink="">
      <xdr:nvSpPr>
        <xdr:cNvPr id="19" name="Retângulo 18">
          <a:hlinkClick xmlns:r="http://schemas.openxmlformats.org/officeDocument/2006/relationships" r:id="rId4"/>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4</xdr:col>
      <xdr:colOff>157431</xdr:colOff>
      <xdr:row>0</xdr:row>
      <xdr:rowOff>0</xdr:rowOff>
    </xdr:from>
    <xdr:to>
      <xdr:col>6</xdr:col>
      <xdr:colOff>2390</xdr:colOff>
      <xdr:row>1</xdr:row>
      <xdr:rowOff>0</xdr:rowOff>
    </xdr:to>
    <xdr:sp macro="" textlink="">
      <xdr:nvSpPr>
        <xdr:cNvPr id="20" name="Retângulo 19">
          <a:hlinkClick xmlns:r="http://schemas.openxmlformats.org/officeDocument/2006/relationships" r:id="rId5"/>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6</xdr:col>
      <xdr:colOff>86258</xdr:colOff>
      <xdr:row>0</xdr:row>
      <xdr:rowOff>0</xdr:rowOff>
    </xdr:from>
    <xdr:to>
      <xdr:col>7</xdr:col>
      <xdr:colOff>538699</xdr:colOff>
      <xdr:row>1</xdr:row>
      <xdr:rowOff>0</xdr:rowOff>
    </xdr:to>
    <xdr:sp macro="" textlink="">
      <xdr:nvSpPr>
        <xdr:cNvPr id="21" name="Retângulo 20">
          <a:hlinkClick xmlns:r="http://schemas.openxmlformats.org/officeDocument/2006/relationships" r:id="rId6"/>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7</xdr:col>
      <xdr:colOff>596373</xdr:colOff>
      <xdr:row>0</xdr:row>
      <xdr:rowOff>0</xdr:rowOff>
    </xdr:from>
    <xdr:to>
      <xdr:col>9</xdr:col>
      <xdr:colOff>372540</xdr:colOff>
      <xdr:row>1</xdr:row>
      <xdr:rowOff>0</xdr:rowOff>
    </xdr:to>
    <xdr:sp macro="" textlink="">
      <xdr:nvSpPr>
        <xdr:cNvPr id="22" name="Retângulo 21">
          <a:hlinkClick xmlns:r="http://schemas.openxmlformats.org/officeDocument/2006/relationships" r:id="rId7"/>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9</xdr:col>
      <xdr:colOff>425450</xdr:colOff>
      <xdr:row>0</xdr:row>
      <xdr:rowOff>0</xdr:rowOff>
    </xdr:from>
    <xdr:to>
      <xdr:col>11</xdr:col>
      <xdr:colOff>201617</xdr:colOff>
      <xdr:row>1</xdr:row>
      <xdr:rowOff>0</xdr:rowOff>
    </xdr:to>
    <xdr:sp macro="" textlink="">
      <xdr:nvSpPr>
        <xdr:cNvPr id="23" name="Retângulo 22">
          <a:hlinkClick xmlns:r="http://schemas.openxmlformats.org/officeDocument/2006/relationships" r:id="rId8"/>
        </xdr:cNvPr>
        <xdr:cNvSpPr/>
      </xdr:nvSpPr>
      <xdr:spPr>
        <a:xfrm>
          <a:off x="5435600"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13</xdr:col>
      <xdr:colOff>221190</xdr:colOff>
      <xdr:row>0</xdr:row>
      <xdr:rowOff>0</xdr:rowOff>
    </xdr:from>
    <xdr:to>
      <xdr:col>15</xdr:col>
      <xdr:colOff>47098</xdr:colOff>
      <xdr:row>1</xdr:row>
      <xdr:rowOff>0</xdr:rowOff>
    </xdr:to>
    <xdr:sp macro="" textlink="">
      <xdr:nvSpPr>
        <xdr:cNvPr id="24" name="Retângulo 23">
          <a:hlinkClick xmlns:r="http://schemas.openxmlformats.org/officeDocument/2006/relationships" r:id="rId9"/>
        </xdr:cNvPr>
        <xdr:cNvSpPr/>
      </xdr:nvSpPr>
      <xdr:spPr>
        <a:xfrm>
          <a:off x="7669740" y="0"/>
          <a:ext cx="1045108"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15</xdr:col>
      <xdr:colOff>116941</xdr:colOff>
      <xdr:row>0</xdr:row>
      <xdr:rowOff>0</xdr:rowOff>
    </xdr:from>
    <xdr:to>
      <xdr:col>16</xdr:col>
      <xdr:colOff>581025</xdr:colOff>
      <xdr:row>1</xdr:row>
      <xdr:rowOff>0</xdr:rowOff>
    </xdr:to>
    <xdr:sp macro="" textlink="">
      <xdr:nvSpPr>
        <xdr:cNvPr id="25" name="Retângulo 24">
          <a:hlinkClick xmlns:r="http://schemas.openxmlformats.org/officeDocument/2006/relationships" r:id="rId10"/>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17</xdr:col>
      <xdr:colOff>33874</xdr:colOff>
      <xdr:row>0</xdr:row>
      <xdr:rowOff>0</xdr:rowOff>
    </xdr:from>
    <xdr:to>
      <xdr:col>18</xdr:col>
      <xdr:colOff>419640</xdr:colOff>
      <xdr:row>1</xdr:row>
      <xdr:rowOff>0</xdr:rowOff>
    </xdr:to>
    <xdr:sp macro="" textlink="">
      <xdr:nvSpPr>
        <xdr:cNvPr id="26" name="Retângulo 25">
          <a:hlinkClick xmlns:r="http://schemas.openxmlformats.org/officeDocument/2006/relationships" r:id="rId11"/>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11</xdr:col>
      <xdr:colOff>304800</xdr:colOff>
      <xdr:row>0</xdr:row>
      <xdr:rowOff>0</xdr:rowOff>
    </xdr:from>
    <xdr:to>
      <xdr:col>13</xdr:col>
      <xdr:colOff>130708</xdr:colOff>
      <xdr:row>1</xdr:row>
      <xdr:rowOff>0</xdr:rowOff>
    </xdr:to>
    <xdr:sp macro="" textlink="">
      <xdr:nvSpPr>
        <xdr:cNvPr id="27" name="Retângulo 26">
          <a:hlinkClick xmlns:r="http://schemas.openxmlformats.org/officeDocument/2006/relationships" r:id="rId12"/>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twoCellAnchor>
    <xdr:from>
      <xdr:col>11</xdr:col>
      <xdr:colOff>514350</xdr:colOff>
      <xdr:row>8</xdr:row>
      <xdr:rowOff>84672</xdr:rowOff>
    </xdr:from>
    <xdr:to>
      <xdr:col>18</xdr:col>
      <xdr:colOff>66784</xdr:colOff>
      <xdr:row>13</xdr:row>
      <xdr:rowOff>342900</xdr:rowOff>
    </xdr:to>
    <xdr:grpSp>
      <xdr:nvGrpSpPr>
        <xdr:cNvPr id="29" name="Grupo 28"/>
        <xdr:cNvGrpSpPr/>
      </xdr:nvGrpSpPr>
      <xdr:grpSpPr>
        <a:xfrm>
          <a:off x="6743700" y="3475572"/>
          <a:ext cx="3819634" cy="2163228"/>
          <a:chOff x="6743700" y="3475572"/>
          <a:chExt cx="3819634" cy="2163228"/>
        </a:xfrm>
      </xdr:grpSpPr>
      <xdr:sp macro="" textlink="">
        <xdr:nvSpPr>
          <xdr:cNvPr id="8" name="CaixaDeTexto 7"/>
          <xdr:cNvSpPr txBox="1"/>
        </xdr:nvSpPr>
        <xdr:spPr>
          <a:xfrm>
            <a:off x="6767982" y="3475572"/>
            <a:ext cx="3795352" cy="2751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100" b="1">
                <a:solidFill>
                  <a:schemeClr val="bg1">
                    <a:lumMod val="50000"/>
                  </a:schemeClr>
                </a:solidFill>
              </a:rPr>
              <a:t>ENCONTRE OUTRAS PLANILHAS</a:t>
            </a:r>
          </a:p>
        </xdr:txBody>
      </xdr:sp>
      <xdr:pic>
        <xdr:nvPicPr>
          <xdr:cNvPr id="28" name="Imagem 27">
            <a:hlinkClick xmlns:r="http://schemas.openxmlformats.org/officeDocument/2006/relationships" r:id="rId13"/>
          </xdr:cNvPr>
          <xdr:cNvPicPr>
            <a:picLocks noChangeAspect="1"/>
          </xdr:cNvPicPr>
        </xdr:nvPicPr>
        <xdr:blipFill rotWithShape="1">
          <a:blip xmlns:r="http://schemas.openxmlformats.org/officeDocument/2006/relationships" r:embed="rId14">
            <a:extLst>
              <a:ext uri="{28A0092B-C50C-407E-A947-70E740481C1C}">
                <a14:useLocalDpi xmlns:a14="http://schemas.microsoft.com/office/drawing/2010/main" val="0"/>
              </a:ext>
            </a:extLst>
          </a:blip>
          <a:srcRect b="20238"/>
          <a:stretch/>
        </xdr:blipFill>
        <xdr:spPr>
          <a:xfrm>
            <a:off x="6743700" y="3724275"/>
            <a:ext cx="3810000" cy="1914525"/>
          </a:xfrm>
          <a:prstGeom prst="rect">
            <a:avLst/>
          </a:prstGeom>
        </xdr:spPr>
      </xdr:pic>
    </xdr:grpSp>
    <xdr:clientData/>
  </xdr:twoCellAnchor>
</xdr:wsDr>
</file>

<file path=xl/drawings/drawing11.xml><?xml version="1.0" encoding="utf-8"?>
<xdr:wsDr xmlns:xdr="http://schemas.openxmlformats.org/drawingml/2006/spreadsheetDrawing" xmlns:a="http://schemas.openxmlformats.org/drawingml/2006/main">
  <xdr:twoCellAnchor editAs="absolute">
    <xdr:from>
      <xdr:col>0</xdr:col>
      <xdr:colOff>19050</xdr:colOff>
      <xdr:row>7</xdr:row>
      <xdr:rowOff>7408</xdr:rowOff>
    </xdr:from>
    <xdr:to>
      <xdr:col>4</xdr:col>
      <xdr:colOff>313267</xdr:colOff>
      <xdr:row>7</xdr:row>
      <xdr:rowOff>9524</xdr:rowOff>
    </xdr:to>
    <xdr:sp macro="" textlink="">
      <xdr:nvSpPr>
        <xdr:cNvPr id="2" name="Rectangle 63">
          <a:hlinkClick xmlns:r="http://schemas.openxmlformats.org/officeDocument/2006/relationships" r:id="rId1"/>
        </xdr:cNvPr>
        <xdr:cNvSpPr/>
      </xdr:nvSpPr>
      <xdr:spPr>
        <a:xfrm>
          <a:off x="19050" y="2293408"/>
          <a:ext cx="1761067" cy="2116"/>
        </a:xfrm>
        <a:prstGeom prst="rect">
          <a:avLst/>
        </a:prstGeom>
        <a:solidFill>
          <a:srgbClr val="323232"/>
        </a:solid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r>
            <a:rPr lang="en-US" sz="1100"/>
            <a:t>1. Plano de Contas</a:t>
          </a:r>
        </a:p>
      </xdr:txBody>
    </xdr:sp>
    <xdr:clientData/>
  </xdr:twoCellAnchor>
  <xdr:oneCellAnchor>
    <xdr:from>
      <xdr:col>13</xdr:col>
      <xdr:colOff>476250</xdr:colOff>
      <xdr:row>2</xdr:row>
      <xdr:rowOff>55034</xdr:rowOff>
    </xdr:from>
    <xdr:ext cx="3419475" cy="585545"/>
    <xdr:sp macro="" textlink="">
      <xdr:nvSpPr>
        <xdr:cNvPr id="3" name="CaixaDeTexto 2"/>
        <xdr:cNvSpPr txBox="1"/>
      </xdr:nvSpPr>
      <xdr:spPr>
        <a:xfrm>
          <a:off x="7743825" y="1045634"/>
          <a:ext cx="3419475" cy="5855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1050">
              <a:solidFill>
                <a:schemeClr val="tx1">
                  <a:lumMod val="65000"/>
                  <a:lumOff val="35000"/>
                </a:schemeClr>
              </a:solidFill>
            </a:rPr>
            <a:t>Além</a:t>
          </a:r>
          <a:r>
            <a:rPr lang="pt-BR" sz="1050" baseline="0">
              <a:solidFill>
                <a:schemeClr val="tx1">
                  <a:lumMod val="65000"/>
                  <a:lumOff val="35000"/>
                </a:schemeClr>
              </a:solidFill>
            </a:rPr>
            <a:t> dessa planilha, você pode usar outras planilhas para melhorar a gestão da sua empresa. Todas as planilhas da SOUZA já estão prontas e são práticas de se usar!</a:t>
          </a:r>
          <a:endParaRPr lang="pt-BR" sz="1050">
            <a:solidFill>
              <a:schemeClr val="tx1">
                <a:lumMod val="65000"/>
                <a:lumOff val="35000"/>
              </a:schemeClr>
            </a:solidFill>
          </a:endParaRPr>
        </a:p>
      </xdr:txBody>
    </xdr:sp>
    <xdr:clientData/>
  </xdr:oneCellAnchor>
  <xdr:twoCellAnchor editAs="absolute">
    <xdr:from>
      <xdr:col>1</xdr:col>
      <xdr:colOff>338667</xdr:colOff>
      <xdr:row>4</xdr:row>
      <xdr:rowOff>148164</xdr:rowOff>
    </xdr:from>
    <xdr:to>
      <xdr:col>8</xdr:col>
      <xdr:colOff>638175</xdr:colOff>
      <xdr:row>11</xdr:row>
      <xdr:rowOff>486832</xdr:rowOff>
    </xdr:to>
    <xdr:grpSp>
      <xdr:nvGrpSpPr>
        <xdr:cNvPr id="4" name="Grupo 3">
          <a:hlinkClick xmlns:r="http://schemas.openxmlformats.org/officeDocument/2006/relationships" r:id="rId2"/>
        </xdr:cNvPr>
        <xdr:cNvGrpSpPr/>
      </xdr:nvGrpSpPr>
      <xdr:grpSpPr>
        <a:xfrm>
          <a:off x="519642" y="1710264"/>
          <a:ext cx="3928533" cy="2291293"/>
          <a:chOff x="8064500" y="1672166"/>
          <a:chExt cx="4267200" cy="2156349"/>
        </a:xfrm>
      </xdr:grpSpPr>
      <xdr:pic>
        <xdr:nvPicPr>
          <xdr:cNvPr id="5" name="Imagem 4"/>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b="21627"/>
          <a:stretch/>
        </xdr:blipFill>
        <xdr:spPr>
          <a:xfrm>
            <a:off x="8064500" y="1947335"/>
            <a:ext cx="4267200" cy="1881180"/>
          </a:xfrm>
          <a:prstGeom prst="rect">
            <a:avLst/>
          </a:prstGeom>
        </xdr:spPr>
      </xdr:pic>
      <xdr:sp macro="" textlink="">
        <xdr:nvSpPr>
          <xdr:cNvPr id="6" name="CaixaDeTexto 5"/>
          <xdr:cNvSpPr txBox="1"/>
        </xdr:nvSpPr>
        <xdr:spPr>
          <a:xfrm>
            <a:off x="8064500" y="1672166"/>
            <a:ext cx="4243916" cy="2751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100" b="1">
                <a:solidFill>
                  <a:schemeClr val="bg1">
                    <a:lumMod val="50000"/>
                  </a:schemeClr>
                </a:solidFill>
              </a:rPr>
              <a:t>TODAS AS PLANILHAS </a:t>
            </a:r>
            <a:r>
              <a:rPr lang="pt-BR" sz="1100" b="1" baseline="0">
                <a:solidFill>
                  <a:schemeClr val="bg1">
                    <a:lumMod val="50000"/>
                  </a:schemeClr>
                </a:solidFill>
              </a:rPr>
              <a:t>POR UM PREÇO ESPECIAL</a:t>
            </a:r>
            <a:endParaRPr lang="pt-BR" sz="1100" b="1">
              <a:solidFill>
                <a:schemeClr val="bg1">
                  <a:lumMod val="50000"/>
                </a:schemeClr>
              </a:solidFill>
            </a:endParaRPr>
          </a:p>
        </xdr:txBody>
      </xdr:sp>
    </xdr:grpSp>
    <xdr:clientData/>
  </xdr:twoCellAnchor>
  <xdr:twoCellAnchor editAs="absolute">
    <xdr:from>
      <xdr:col>0</xdr:col>
      <xdr:colOff>0</xdr:colOff>
      <xdr:row>0</xdr:row>
      <xdr:rowOff>0</xdr:rowOff>
    </xdr:from>
    <xdr:to>
      <xdr:col>2</xdr:col>
      <xdr:colOff>103991</xdr:colOff>
      <xdr:row>0</xdr:row>
      <xdr:rowOff>547687</xdr:rowOff>
    </xdr:to>
    <xdr:pic>
      <xdr:nvPicPr>
        <xdr:cNvPr id="19" name="Imagem 18"/>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3</xdr:col>
      <xdr:colOff>183092</xdr:colOff>
      <xdr:row>0</xdr:row>
      <xdr:rowOff>1</xdr:rowOff>
    </xdr:from>
    <xdr:to>
      <xdr:col>4</xdr:col>
      <xdr:colOff>587908</xdr:colOff>
      <xdr:row>1</xdr:row>
      <xdr:rowOff>1</xdr:rowOff>
    </xdr:to>
    <xdr:sp macro="" textlink="">
      <xdr:nvSpPr>
        <xdr:cNvPr id="20" name="Retângulo 19">
          <a:hlinkClick xmlns:r="http://schemas.openxmlformats.org/officeDocument/2006/relationships" r:id="rId5"/>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4</xdr:col>
      <xdr:colOff>652731</xdr:colOff>
      <xdr:row>0</xdr:row>
      <xdr:rowOff>0</xdr:rowOff>
    </xdr:from>
    <xdr:to>
      <xdr:col>6</xdr:col>
      <xdr:colOff>554840</xdr:colOff>
      <xdr:row>1</xdr:row>
      <xdr:rowOff>0</xdr:rowOff>
    </xdr:to>
    <xdr:sp macro="" textlink="">
      <xdr:nvSpPr>
        <xdr:cNvPr id="21" name="Retângulo 20">
          <a:hlinkClick xmlns:r="http://schemas.openxmlformats.org/officeDocument/2006/relationships" r:id="rId6"/>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7</xdr:col>
      <xdr:colOff>48158</xdr:colOff>
      <xdr:row>0</xdr:row>
      <xdr:rowOff>0</xdr:rowOff>
    </xdr:from>
    <xdr:to>
      <xdr:col>8</xdr:col>
      <xdr:colOff>519649</xdr:colOff>
      <xdr:row>1</xdr:row>
      <xdr:rowOff>0</xdr:rowOff>
    </xdr:to>
    <xdr:sp macro="" textlink="">
      <xdr:nvSpPr>
        <xdr:cNvPr id="22" name="Retângulo 21">
          <a:hlinkClick xmlns:r="http://schemas.openxmlformats.org/officeDocument/2006/relationships" r:id="rId7"/>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8</xdr:col>
      <xdr:colOff>577323</xdr:colOff>
      <xdr:row>0</xdr:row>
      <xdr:rowOff>0</xdr:rowOff>
    </xdr:from>
    <xdr:to>
      <xdr:col>9</xdr:col>
      <xdr:colOff>401115</xdr:colOff>
      <xdr:row>1</xdr:row>
      <xdr:rowOff>0</xdr:rowOff>
    </xdr:to>
    <xdr:sp macro="" textlink="">
      <xdr:nvSpPr>
        <xdr:cNvPr id="23" name="Retângulo 22">
          <a:hlinkClick xmlns:r="http://schemas.openxmlformats.org/officeDocument/2006/relationships" r:id="rId8"/>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9</xdr:col>
      <xdr:colOff>454025</xdr:colOff>
      <xdr:row>0</xdr:row>
      <xdr:rowOff>0</xdr:rowOff>
    </xdr:from>
    <xdr:to>
      <xdr:col>10</xdr:col>
      <xdr:colOff>468317</xdr:colOff>
      <xdr:row>1</xdr:row>
      <xdr:rowOff>0</xdr:rowOff>
    </xdr:to>
    <xdr:sp macro="" textlink="">
      <xdr:nvSpPr>
        <xdr:cNvPr id="24" name="Retângulo 23">
          <a:hlinkClick xmlns:r="http://schemas.openxmlformats.org/officeDocument/2006/relationships" r:id="rId9"/>
        </xdr:cNvPr>
        <xdr:cNvSpPr/>
      </xdr:nvSpPr>
      <xdr:spPr>
        <a:xfrm>
          <a:off x="5435600"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13</xdr:col>
      <xdr:colOff>402165</xdr:colOff>
      <xdr:row>0</xdr:row>
      <xdr:rowOff>0</xdr:rowOff>
    </xdr:from>
    <xdr:to>
      <xdr:col>15</xdr:col>
      <xdr:colOff>266173</xdr:colOff>
      <xdr:row>1</xdr:row>
      <xdr:rowOff>0</xdr:rowOff>
    </xdr:to>
    <xdr:sp macro="" textlink="">
      <xdr:nvSpPr>
        <xdr:cNvPr id="25" name="Retângulo 24">
          <a:hlinkClick xmlns:r="http://schemas.openxmlformats.org/officeDocument/2006/relationships" r:id="rId10"/>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15</xdr:col>
      <xdr:colOff>336016</xdr:colOff>
      <xdr:row>0</xdr:row>
      <xdr:rowOff>0</xdr:rowOff>
    </xdr:from>
    <xdr:to>
      <xdr:col>17</xdr:col>
      <xdr:colOff>228600</xdr:colOff>
      <xdr:row>1</xdr:row>
      <xdr:rowOff>0</xdr:rowOff>
    </xdr:to>
    <xdr:sp macro="" textlink="">
      <xdr:nvSpPr>
        <xdr:cNvPr id="26" name="Retângulo 25">
          <a:hlinkClick xmlns:r="http://schemas.openxmlformats.org/officeDocument/2006/relationships" r:id="rId11"/>
        </xdr:cNvPr>
        <xdr:cNvSpPr/>
      </xdr:nvSpPr>
      <xdr:spPr>
        <a:xfrm>
          <a:off x="8784691" y="0"/>
          <a:ext cx="1073684"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17</xdr:col>
      <xdr:colOff>291049</xdr:colOff>
      <xdr:row>0</xdr:row>
      <xdr:rowOff>0</xdr:rowOff>
    </xdr:from>
    <xdr:to>
      <xdr:col>17</xdr:col>
      <xdr:colOff>1286415</xdr:colOff>
      <xdr:row>1</xdr:row>
      <xdr:rowOff>0</xdr:rowOff>
    </xdr:to>
    <xdr:sp macro="" textlink="">
      <xdr:nvSpPr>
        <xdr:cNvPr id="27" name="Retângulo 26">
          <a:hlinkClick xmlns:r="http://schemas.openxmlformats.org/officeDocument/2006/relationships" r:id="rId12"/>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11</xdr:col>
      <xdr:colOff>9525</xdr:colOff>
      <xdr:row>0</xdr:row>
      <xdr:rowOff>0</xdr:rowOff>
    </xdr:from>
    <xdr:to>
      <xdr:col>13</xdr:col>
      <xdr:colOff>311683</xdr:colOff>
      <xdr:row>1</xdr:row>
      <xdr:rowOff>0</xdr:rowOff>
    </xdr:to>
    <xdr:sp macro="" textlink="">
      <xdr:nvSpPr>
        <xdr:cNvPr id="28" name="Retângulo 27">
          <a:hlinkClick xmlns:r="http://schemas.openxmlformats.org/officeDocument/2006/relationships" r:id="rId13"/>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twoCellAnchor>
    <xdr:from>
      <xdr:col>1</xdr:col>
      <xdr:colOff>409575</xdr:colOff>
      <xdr:row>11</xdr:row>
      <xdr:rowOff>590550</xdr:rowOff>
    </xdr:from>
    <xdr:to>
      <xdr:col>8</xdr:col>
      <xdr:colOff>600184</xdr:colOff>
      <xdr:row>19</xdr:row>
      <xdr:rowOff>305853</xdr:rowOff>
    </xdr:to>
    <xdr:grpSp>
      <xdr:nvGrpSpPr>
        <xdr:cNvPr id="29" name="Grupo 28"/>
        <xdr:cNvGrpSpPr/>
      </xdr:nvGrpSpPr>
      <xdr:grpSpPr>
        <a:xfrm>
          <a:off x="590550" y="4105275"/>
          <a:ext cx="3819634" cy="2163228"/>
          <a:chOff x="6743700" y="3475572"/>
          <a:chExt cx="3819634" cy="2163228"/>
        </a:xfrm>
      </xdr:grpSpPr>
      <xdr:sp macro="" textlink="">
        <xdr:nvSpPr>
          <xdr:cNvPr id="30" name="CaixaDeTexto 29"/>
          <xdr:cNvSpPr txBox="1"/>
        </xdr:nvSpPr>
        <xdr:spPr>
          <a:xfrm>
            <a:off x="6767982" y="3475572"/>
            <a:ext cx="3795352" cy="2751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100" b="1">
                <a:solidFill>
                  <a:schemeClr val="bg1">
                    <a:lumMod val="50000"/>
                  </a:schemeClr>
                </a:solidFill>
              </a:rPr>
              <a:t>ENCONTRE OUTRAS PLANILHAS</a:t>
            </a:r>
          </a:p>
        </xdr:txBody>
      </xdr:sp>
      <xdr:pic>
        <xdr:nvPicPr>
          <xdr:cNvPr id="31" name="Imagem 30">
            <a:hlinkClick xmlns:r="http://schemas.openxmlformats.org/officeDocument/2006/relationships" r:id="rId14"/>
          </xdr:cNvPr>
          <xdr:cNvPicPr>
            <a:picLocks noChangeAspect="1"/>
          </xdr:cNvPicPr>
        </xdr:nvPicPr>
        <xdr:blipFill rotWithShape="1">
          <a:blip xmlns:r="http://schemas.openxmlformats.org/officeDocument/2006/relationships" r:embed="rId15">
            <a:extLst>
              <a:ext uri="{28A0092B-C50C-407E-A947-70E740481C1C}">
                <a14:useLocalDpi xmlns:a14="http://schemas.microsoft.com/office/drawing/2010/main" val="0"/>
              </a:ext>
            </a:extLst>
          </a:blip>
          <a:srcRect b="20238"/>
          <a:stretch/>
        </xdr:blipFill>
        <xdr:spPr>
          <a:xfrm>
            <a:off x="6743700" y="3724275"/>
            <a:ext cx="3810000" cy="1914525"/>
          </a:xfrm>
          <a:prstGeom prst="rect">
            <a:avLst/>
          </a:prstGeom>
        </xdr:spPr>
      </xdr:pic>
    </xdr:grp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2118</xdr:colOff>
      <xdr:row>4</xdr:row>
      <xdr:rowOff>148162</xdr:rowOff>
    </xdr:from>
    <xdr:to>
      <xdr:col>3</xdr:col>
      <xdr:colOff>2378360</xdr:colOff>
      <xdr:row>13</xdr:row>
      <xdr:rowOff>149502</xdr:rowOff>
    </xdr:to>
    <xdr:grpSp>
      <xdr:nvGrpSpPr>
        <xdr:cNvPr id="2" name="Grupo 1"/>
        <xdr:cNvGrpSpPr/>
      </xdr:nvGrpSpPr>
      <xdr:grpSpPr>
        <a:xfrm>
          <a:off x="183093" y="1624537"/>
          <a:ext cx="5138492" cy="3563690"/>
          <a:chOff x="2314575" y="571500"/>
          <a:chExt cx="5193526" cy="3557340"/>
        </a:xfrm>
      </xdr:grpSpPr>
      <xdr:pic>
        <xdr:nvPicPr>
          <xdr:cNvPr id="3" name="Imagem 21">
            <a:hlinkClick xmlns:r="http://schemas.openxmlformats.org/officeDocument/2006/relationships" r:id="rId1"/>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99951" y="582365"/>
            <a:ext cx="1708150" cy="1762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Imagem 22">
            <a:hlinkClick xmlns:r="http://schemas.openxmlformats.org/officeDocument/2006/relationships" r:id="rId3"/>
          </xdr:cNvPr>
          <xdr:cNvPicPr>
            <a:picLocks/>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774551" y="2376240"/>
            <a:ext cx="17081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Imagem 23">
            <a:hlinkClick xmlns:r="http://schemas.openxmlformats.org/officeDocument/2006/relationships" r:id="rId5"/>
          </xdr:cNvPr>
          <xdr:cNvPicPr>
            <a:picLocks/>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774551" y="2966790"/>
            <a:ext cx="17081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Imagem 24">
            <a:hlinkClick xmlns:r="http://schemas.openxmlformats.org/officeDocument/2006/relationships" r:id="rId7"/>
          </xdr:cNvPr>
          <xdr:cNvPicPr>
            <a:picLocks/>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5774551" y="3557340"/>
            <a:ext cx="17081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Imagem 6">
            <a:hlinkClick xmlns:r="http://schemas.openxmlformats.org/officeDocument/2006/relationships" r:id="rId9"/>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4048409" y="571783"/>
            <a:ext cx="1704762" cy="1761905"/>
          </a:xfrm>
          <a:prstGeom prst="rect">
            <a:avLst/>
          </a:prstGeom>
        </xdr:spPr>
      </xdr:pic>
      <xdr:pic>
        <xdr:nvPicPr>
          <xdr:cNvPr id="8" name="Imagem 7">
            <a:hlinkClick xmlns:r="http://schemas.openxmlformats.org/officeDocument/2006/relationships" r:id="rId11"/>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2314575" y="571500"/>
            <a:ext cx="1695238" cy="1761905"/>
          </a:xfrm>
          <a:prstGeom prst="rect">
            <a:avLst/>
          </a:prstGeom>
        </xdr:spPr>
      </xdr:pic>
      <xdr:grpSp>
        <xdr:nvGrpSpPr>
          <xdr:cNvPr id="9" name="Grupo 8"/>
          <xdr:cNvGrpSpPr/>
        </xdr:nvGrpSpPr>
        <xdr:grpSpPr>
          <a:xfrm>
            <a:off x="2343150" y="2428875"/>
            <a:ext cx="3333750" cy="1567700"/>
            <a:chOff x="6438900" y="2676525"/>
            <a:chExt cx="2846655" cy="1567700"/>
          </a:xfrm>
        </xdr:grpSpPr>
        <xdr:pic>
          <xdr:nvPicPr>
            <xdr:cNvPr id="10" name="Imagem 9"/>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6457950" y="3238500"/>
              <a:ext cx="2827605" cy="1005725"/>
            </a:xfrm>
            <a:prstGeom prst="rect">
              <a:avLst/>
            </a:prstGeom>
          </xdr:spPr>
        </xdr:pic>
        <xdr:sp macro="" textlink="">
          <xdr:nvSpPr>
            <xdr:cNvPr id="11" name="CaixaDeTexto 10"/>
            <xdr:cNvSpPr txBox="1"/>
          </xdr:nvSpPr>
          <xdr:spPr>
            <a:xfrm>
              <a:off x="6438900" y="2676525"/>
              <a:ext cx="2800350"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800" b="1" i="0"/>
                <a:t>FORMAS DE PAGAMENTO</a:t>
              </a:r>
            </a:p>
          </xdr:txBody>
        </xdr:sp>
      </xdr:grpSp>
    </xdr:grpSp>
    <xdr:clientData/>
  </xdr:twoCellAnchor>
  <xdr:twoCellAnchor>
    <xdr:from>
      <xdr:col>3</xdr:col>
      <xdr:colOff>2804577</xdr:colOff>
      <xdr:row>3</xdr:row>
      <xdr:rowOff>42338</xdr:rowOff>
    </xdr:from>
    <xdr:to>
      <xdr:col>4</xdr:col>
      <xdr:colOff>1447801</xdr:colOff>
      <xdr:row>9</xdr:row>
      <xdr:rowOff>105840</xdr:rowOff>
    </xdr:to>
    <xdr:grpSp>
      <xdr:nvGrpSpPr>
        <xdr:cNvPr id="12" name="Grupo 11">
          <a:hlinkClick xmlns:r="http://schemas.openxmlformats.org/officeDocument/2006/relationships" r:id="rId14"/>
        </xdr:cNvPr>
        <xdr:cNvGrpSpPr/>
      </xdr:nvGrpSpPr>
      <xdr:grpSpPr>
        <a:xfrm>
          <a:off x="5747802" y="1328213"/>
          <a:ext cx="3824824" cy="2292352"/>
          <a:chOff x="8064500" y="1672166"/>
          <a:chExt cx="4267200" cy="2156349"/>
        </a:xfrm>
      </xdr:grpSpPr>
      <xdr:pic>
        <xdr:nvPicPr>
          <xdr:cNvPr id="13" name="Imagem 12"/>
          <xdr:cNvPicPr>
            <a:picLocks noChangeAspect="1"/>
          </xdr:cNvPicPr>
        </xdr:nvPicPr>
        <xdr:blipFill rotWithShape="1">
          <a:blip xmlns:r="http://schemas.openxmlformats.org/officeDocument/2006/relationships" r:embed="rId15">
            <a:extLst>
              <a:ext uri="{28A0092B-C50C-407E-A947-70E740481C1C}">
                <a14:useLocalDpi xmlns:a14="http://schemas.microsoft.com/office/drawing/2010/main" val="0"/>
              </a:ext>
            </a:extLst>
          </a:blip>
          <a:srcRect b="21627"/>
          <a:stretch/>
        </xdr:blipFill>
        <xdr:spPr>
          <a:xfrm>
            <a:off x="8064500" y="1947335"/>
            <a:ext cx="4267200" cy="1881180"/>
          </a:xfrm>
          <a:prstGeom prst="rect">
            <a:avLst/>
          </a:prstGeom>
        </xdr:spPr>
      </xdr:pic>
      <xdr:sp macro="" textlink="">
        <xdr:nvSpPr>
          <xdr:cNvPr id="14" name="CaixaDeTexto 13"/>
          <xdr:cNvSpPr txBox="1"/>
        </xdr:nvSpPr>
        <xdr:spPr>
          <a:xfrm>
            <a:off x="8064500" y="1672166"/>
            <a:ext cx="4243916" cy="2751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100" b="1">
                <a:solidFill>
                  <a:schemeClr val="bg1">
                    <a:lumMod val="50000"/>
                  </a:schemeClr>
                </a:solidFill>
              </a:rPr>
              <a:t>TODAS AS PLANILHAS </a:t>
            </a:r>
            <a:r>
              <a:rPr lang="pt-BR" sz="1100" b="1" baseline="0">
                <a:solidFill>
                  <a:schemeClr val="bg1">
                    <a:lumMod val="50000"/>
                  </a:schemeClr>
                </a:solidFill>
              </a:rPr>
              <a:t>POR UM PREÇO ESPECIAL</a:t>
            </a:r>
            <a:endParaRPr lang="pt-BR" sz="1100" b="1">
              <a:solidFill>
                <a:schemeClr val="bg1">
                  <a:lumMod val="50000"/>
                </a:schemeClr>
              </a:solidFill>
            </a:endParaRPr>
          </a:p>
        </xdr:txBody>
      </xdr:sp>
    </xdr:grpSp>
    <xdr:clientData/>
  </xdr:twoCellAnchor>
  <xdr:twoCellAnchor editAs="absolute">
    <xdr:from>
      <xdr:col>0</xdr:col>
      <xdr:colOff>0</xdr:colOff>
      <xdr:row>0</xdr:row>
      <xdr:rowOff>0</xdr:rowOff>
    </xdr:from>
    <xdr:to>
      <xdr:col>1</xdr:col>
      <xdr:colOff>665966</xdr:colOff>
      <xdr:row>0</xdr:row>
      <xdr:rowOff>547687</xdr:rowOff>
    </xdr:to>
    <xdr:pic>
      <xdr:nvPicPr>
        <xdr:cNvPr id="27" name="Imagem 26"/>
        <xdr:cNvPicPr>
          <a:picLocks noChangeAspect="1"/>
        </xdr:cNvPicPr>
      </xdr:nvPicPr>
      <xdr:blipFill>
        <a:blip xmlns:r="http://schemas.openxmlformats.org/officeDocument/2006/relationships" r:embed="rId16"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1</xdr:col>
      <xdr:colOff>878417</xdr:colOff>
      <xdr:row>0</xdr:row>
      <xdr:rowOff>1</xdr:rowOff>
    </xdr:from>
    <xdr:to>
      <xdr:col>2</xdr:col>
      <xdr:colOff>492658</xdr:colOff>
      <xdr:row>1</xdr:row>
      <xdr:rowOff>1</xdr:rowOff>
    </xdr:to>
    <xdr:sp macro="" textlink="">
      <xdr:nvSpPr>
        <xdr:cNvPr id="28" name="Retângulo 27">
          <a:hlinkClick xmlns:r="http://schemas.openxmlformats.org/officeDocument/2006/relationships" r:id="rId17"/>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2</xdr:col>
      <xdr:colOff>557481</xdr:colOff>
      <xdr:row>0</xdr:row>
      <xdr:rowOff>0</xdr:rowOff>
    </xdr:from>
    <xdr:to>
      <xdr:col>3</xdr:col>
      <xdr:colOff>240515</xdr:colOff>
      <xdr:row>1</xdr:row>
      <xdr:rowOff>0</xdr:rowOff>
    </xdr:to>
    <xdr:sp macro="" textlink="">
      <xdr:nvSpPr>
        <xdr:cNvPr id="29" name="Retângulo 28">
          <a:hlinkClick xmlns:r="http://schemas.openxmlformats.org/officeDocument/2006/relationships" r:id="rId18"/>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3</xdr:col>
      <xdr:colOff>324383</xdr:colOff>
      <xdr:row>0</xdr:row>
      <xdr:rowOff>0</xdr:rowOff>
    </xdr:from>
    <xdr:to>
      <xdr:col>3</xdr:col>
      <xdr:colOff>1386424</xdr:colOff>
      <xdr:row>1</xdr:row>
      <xdr:rowOff>0</xdr:rowOff>
    </xdr:to>
    <xdr:sp macro="" textlink="">
      <xdr:nvSpPr>
        <xdr:cNvPr id="30" name="Retângulo 29">
          <a:hlinkClick xmlns:r="http://schemas.openxmlformats.org/officeDocument/2006/relationships" r:id="rId19"/>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3</xdr:col>
      <xdr:colOff>1444098</xdr:colOff>
      <xdr:row>0</xdr:row>
      <xdr:rowOff>0</xdr:rowOff>
    </xdr:from>
    <xdr:to>
      <xdr:col>3</xdr:col>
      <xdr:colOff>2439465</xdr:colOff>
      <xdr:row>1</xdr:row>
      <xdr:rowOff>0</xdr:rowOff>
    </xdr:to>
    <xdr:sp macro="" textlink="">
      <xdr:nvSpPr>
        <xdr:cNvPr id="31" name="Retângulo 30">
          <a:hlinkClick xmlns:r="http://schemas.openxmlformats.org/officeDocument/2006/relationships" r:id="rId20"/>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3</xdr:col>
      <xdr:colOff>2492375</xdr:colOff>
      <xdr:row>0</xdr:row>
      <xdr:rowOff>0</xdr:rowOff>
    </xdr:from>
    <xdr:to>
      <xdr:col>3</xdr:col>
      <xdr:colOff>3487742</xdr:colOff>
      <xdr:row>1</xdr:row>
      <xdr:rowOff>0</xdr:rowOff>
    </xdr:to>
    <xdr:sp macro="" textlink="">
      <xdr:nvSpPr>
        <xdr:cNvPr id="32" name="Retângulo 31">
          <a:hlinkClick xmlns:r="http://schemas.openxmlformats.org/officeDocument/2006/relationships" r:id="rId21"/>
        </xdr:cNvPr>
        <xdr:cNvSpPr/>
      </xdr:nvSpPr>
      <xdr:spPr>
        <a:xfrm>
          <a:off x="5435600"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3</xdr:col>
      <xdr:colOff>4726515</xdr:colOff>
      <xdr:row>0</xdr:row>
      <xdr:rowOff>0</xdr:rowOff>
    </xdr:from>
    <xdr:to>
      <xdr:col>4</xdr:col>
      <xdr:colOff>590023</xdr:colOff>
      <xdr:row>1</xdr:row>
      <xdr:rowOff>0</xdr:rowOff>
    </xdr:to>
    <xdr:sp macro="" textlink="">
      <xdr:nvSpPr>
        <xdr:cNvPr id="33" name="Retângulo 32">
          <a:hlinkClick xmlns:r="http://schemas.openxmlformats.org/officeDocument/2006/relationships" r:id="rId22"/>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4</xdr:col>
      <xdr:colOff>659866</xdr:colOff>
      <xdr:row>0</xdr:row>
      <xdr:rowOff>0</xdr:rowOff>
    </xdr:from>
    <xdr:to>
      <xdr:col>4</xdr:col>
      <xdr:colOff>1733550</xdr:colOff>
      <xdr:row>1</xdr:row>
      <xdr:rowOff>0</xdr:rowOff>
    </xdr:to>
    <xdr:sp macro="" textlink="">
      <xdr:nvSpPr>
        <xdr:cNvPr id="34" name="Retângulo 33">
          <a:hlinkClick xmlns:r="http://schemas.openxmlformats.org/officeDocument/2006/relationships" r:id="rId23"/>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4</xdr:col>
      <xdr:colOff>1795999</xdr:colOff>
      <xdr:row>0</xdr:row>
      <xdr:rowOff>0</xdr:rowOff>
    </xdr:from>
    <xdr:to>
      <xdr:col>4</xdr:col>
      <xdr:colOff>2791365</xdr:colOff>
      <xdr:row>1</xdr:row>
      <xdr:rowOff>0</xdr:rowOff>
    </xdr:to>
    <xdr:sp macro="" textlink="">
      <xdr:nvSpPr>
        <xdr:cNvPr id="35" name="Retângulo 34">
          <a:hlinkClick xmlns:r="http://schemas.openxmlformats.org/officeDocument/2006/relationships" r:id="rId24"/>
        </xdr:cNvPr>
        <xdr:cNvSpPr/>
      </xdr:nvSpPr>
      <xdr:spPr>
        <a:xfrm>
          <a:off x="9920824" y="0"/>
          <a:ext cx="995366"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3</xdr:col>
      <xdr:colOff>3590925</xdr:colOff>
      <xdr:row>0</xdr:row>
      <xdr:rowOff>0</xdr:rowOff>
    </xdr:from>
    <xdr:to>
      <xdr:col>3</xdr:col>
      <xdr:colOff>4636033</xdr:colOff>
      <xdr:row>1</xdr:row>
      <xdr:rowOff>0</xdr:rowOff>
    </xdr:to>
    <xdr:sp macro="" textlink="">
      <xdr:nvSpPr>
        <xdr:cNvPr id="36" name="Retângulo 35">
          <a:hlinkClick xmlns:r="http://schemas.openxmlformats.org/officeDocument/2006/relationships" r:id="rId25"/>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twoCellAnchor>
    <xdr:from>
      <xdr:col>3</xdr:col>
      <xdr:colOff>2809875</xdr:colOff>
      <xdr:row>9</xdr:row>
      <xdr:rowOff>209550</xdr:rowOff>
    </xdr:from>
    <xdr:to>
      <xdr:col>4</xdr:col>
      <xdr:colOff>1447909</xdr:colOff>
      <xdr:row>15</xdr:row>
      <xdr:rowOff>86778</xdr:rowOff>
    </xdr:to>
    <xdr:grpSp>
      <xdr:nvGrpSpPr>
        <xdr:cNvPr id="37" name="Grupo 36"/>
        <xdr:cNvGrpSpPr/>
      </xdr:nvGrpSpPr>
      <xdr:grpSpPr>
        <a:xfrm>
          <a:off x="5753100" y="3724275"/>
          <a:ext cx="3819634" cy="2163228"/>
          <a:chOff x="6743700" y="3475572"/>
          <a:chExt cx="3819634" cy="2163228"/>
        </a:xfrm>
      </xdr:grpSpPr>
      <xdr:sp macro="" textlink="">
        <xdr:nvSpPr>
          <xdr:cNvPr id="38" name="CaixaDeTexto 37"/>
          <xdr:cNvSpPr txBox="1"/>
        </xdr:nvSpPr>
        <xdr:spPr>
          <a:xfrm>
            <a:off x="6767982" y="3475572"/>
            <a:ext cx="3795352" cy="2751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pt-BR" sz="1100" b="1">
                <a:solidFill>
                  <a:schemeClr val="bg1">
                    <a:lumMod val="50000"/>
                  </a:schemeClr>
                </a:solidFill>
              </a:rPr>
              <a:t>ENCONTRE OUTRAS PLANILHAS</a:t>
            </a:r>
          </a:p>
        </xdr:txBody>
      </xdr:sp>
      <xdr:pic>
        <xdr:nvPicPr>
          <xdr:cNvPr id="39" name="Imagem 38">
            <a:hlinkClick xmlns:r="http://schemas.openxmlformats.org/officeDocument/2006/relationships" r:id="rId26"/>
          </xdr:cNvPr>
          <xdr:cNvPicPr>
            <a:picLocks noChangeAspect="1"/>
          </xdr:cNvPicPr>
        </xdr:nvPicPr>
        <xdr:blipFill rotWithShape="1">
          <a:blip xmlns:r="http://schemas.openxmlformats.org/officeDocument/2006/relationships" r:embed="rId27">
            <a:extLst>
              <a:ext uri="{28A0092B-C50C-407E-A947-70E740481C1C}">
                <a14:useLocalDpi xmlns:a14="http://schemas.microsoft.com/office/drawing/2010/main" val="0"/>
              </a:ext>
            </a:extLst>
          </a:blip>
          <a:srcRect b="20238"/>
          <a:stretch/>
        </xdr:blipFill>
        <xdr:spPr>
          <a:xfrm>
            <a:off x="6743700" y="3724275"/>
            <a:ext cx="3810000" cy="1914525"/>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18266</xdr:colOff>
      <xdr:row>0</xdr:row>
      <xdr:rowOff>547687</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2</xdr:col>
      <xdr:colOff>230717</xdr:colOff>
      <xdr:row>0</xdr:row>
      <xdr:rowOff>1</xdr:rowOff>
    </xdr:from>
    <xdr:to>
      <xdr:col>3</xdr:col>
      <xdr:colOff>578383</xdr:colOff>
      <xdr:row>1</xdr:row>
      <xdr:rowOff>1</xdr:rowOff>
    </xdr:to>
    <xdr:sp macro="" textlink="">
      <xdr:nvSpPr>
        <xdr:cNvPr id="3" name="Retângulo 2">
          <a:hlinkClick xmlns:r="http://schemas.openxmlformats.org/officeDocument/2006/relationships" r:id="rId2"/>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3</xdr:col>
      <xdr:colOff>643206</xdr:colOff>
      <xdr:row>0</xdr:row>
      <xdr:rowOff>0</xdr:rowOff>
    </xdr:from>
    <xdr:to>
      <xdr:col>5</xdr:col>
      <xdr:colOff>411965</xdr:colOff>
      <xdr:row>1</xdr:row>
      <xdr:rowOff>0</xdr:rowOff>
    </xdr:to>
    <xdr:sp macro="" textlink="">
      <xdr:nvSpPr>
        <xdr:cNvPr id="4" name="Retângulo 3">
          <a:hlinkClick xmlns:r="http://schemas.openxmlformats.org/officeDocument/2006/relationships" r:id="rId3"/>
        </xdr:cNvPr>
        <xdr:cNvSpPr/>
      </xdr:nvSpPr>
      <xdr:spPr>
        <a:xfrm>
          <a:off x="2119581" y="0"/>
          <a:ext cx="1064159"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5</xdr:col>
      <xdr:colOff>495833</xdr:colOff>
      <xdr:row>0</xdr:row>
      <xdr:rowOff>0</xdr:rowOff>
    </xdr:from>
    <xdr:to>
      <xdr:col>7</xdr:col>
      <xdr:colOff>262474</xdr:colOff>
      <xdr:row>1</xdr:row>
      <xdr:rowOff>0</xdr:rowOff>
    </xdr:to>
    <xdr:sp macro="" textlink="">
      <xdr:nvSpPr>
        <xdr:cNvPr id="5" name="Retângulo 4">
          <a:hlinkClick xmlns:r="http://schemas.openxmlformats.org/officeDocument/2006/relationships" r:id="rId4"/>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7</xdr:col>
      <xdr:colOff>320148</xdr:colOff>
      <xdr:row>0</xdr:row>
      <xdr:rowOff>0</xdr:rowOff>
    </xdr:from>
    <xdr:to>
      <xdr:col>9</xdr:col>
      <xdr:colOff>20115</xdr:colOff>
      <xdr:row>1</xdr:row>
      <xdr:rowOff>0</xdr:rowOff>
    </xdr:to>
    <xdr:sp macro="" textlink="">
      <xdr:nvSpPr>
        <xdr:cNvPr id="6" name="Retângulo 5">
          <a:hlinkClick xmlns:r="http://schemas.openxmlformats.org/officeDocument/2006/relationships" r:id="rId5"/>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9</xdr:col>
      <xdr:colOff>73025</xdr:colOff>
      <xdr:row>0</xdr:row>
      <xdr:rowOff>0</xdr:rowOff>
    </xdr:from>
    <xdr:to>
      <xdr:col>10</xdr:col>
      <xdr:colOff>420692</xdr:colOff>
      <xdr:row>1</xdr:row>
      <xdr:rowOff>0</xdr:rowOff>
    </xdr:to>
    <xdr:sp macro="" textlink="">
      <xdr:nvSpPr>
        <xdr:cNvPr id="7" name="Retângulo 6">
          <a:hlinkClick xmlns:r="http://schemas.openxmlformats.org/officeDocument/2006/relationships" r:id="rId6"/>
        </xdr:cNvPr>
        <xdr:cNvSpPr/>
      </xdr:nvSpPr>
      <xdr:spPr>
        <a:xfrm>
          <a:off x="5435600"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12</xdr:col>
      <xdr:colOff>364065</xdr:colOff>
      <xdr:row>0</xdr:row>
      <xdr:rowOff>0</xdr:rowOff>
    </xdr:from>
    <xdr:to>
      <xdr:col>14</xdr:col>
      <xdr:colOff>113773</xdr:colOff>
      <xdr:row>1</xdr:row>
      <xdr:rowOff>0</xdr:rowOff>
    </xdr:to>
    <xdr:sp macro="" textlink="">
      <xdr:nvSpPr>
        <xdr:cNvPr id="8" name="Retângulo 7">
          <a:hlinkClick xmlns:r="http://schemas.openxmlformats.org/officeDocument/2006/relationships" r:id="rId7"/>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14</xdr:col>
      <xdr:colOff>183616</xdr:colOff>
      <xdr:row>0</xdr:row>
      <xdr:rowOff>0</xdr:rowOff>
    </xdr:from>
    <xdr:to>
      <xdr:col>15</xdr:col>
      <xdr:colOff>609600</xdr:colOff>
      <xdr:row>1</xdr:row>
      <xdr:rowOff>0</xdr:rowOff>
    </xdr:to>
    <xdr:sp macro="" textlink="">
      <xdr:nvSpPr>
        <xdr:cNvPr id="9" name="Retângulo 8">
          <a:hlinkClick xmlns:r="http://schemas.openxmlformats.org/officeDocument/2006/relationships" r:id="rId8"/>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16</xdr:col>
      <xdr:colOff>24349</xdr:colOff>
      <xdr:row>0</xdr:row>
      <xdr:rowOff>0</xdr:rowOff>
    </xdr:from>
    <xdr:to>
      <xdr:col>17</xdr:col>
      <xdr:colOff>410115</xdr:colOff>
      <xdr:row>1</xdr:row>
      <xdr:rowOff>0</xdr:rowOff>
    </xdr:to>
    <xdr:sp macro="" textlink="">
      <xdr:nvSpPr>
        <xdr:cNvPr id="10" name="Retângulo 9">
          <a:hlinkClick xmlns:r="http://schemas.openxmlformats.org/officeDocument/2006/relationships" r:id="rId9"/>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10</xdr:col>
      <xdr:colOff>523875</xdr:colOff>
      <xdr:row>0</xdr:row>
      <xdr:rowOff>0</xdr:rowOff>
    </xdr:from>
    <xdr:to>
      <xdr:col>12</xdr:col>
      <xdr:colOff>273583</xdr:colOff>
      <xdr:row>1</xdr:row>
      <xdr:rowOff>0</xdr:rowOff>
    </xdr:to>
    <xdr:sp macro="" textlink="">
      <xdr:nvSpPr>
        <xdr:cNvPr id="11" name="Retângulo 10">
          <a:hlinkClick xmlns:r="http://schemas.openxmlformats.org/officeDocument/2006/relationships" r:id="rId10"/>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304016</xdr:colOff>
      <xdr:row>0</xdr:row>
      <xdr:rowOff>547687</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2</xdr:col>
      <xdr:colOff>516467</xdr:colOff>
      <xdr:row>0</xdr:row>
      <xdr:rowOff>1</xdr:rowOff>
    </xdr:from>
    <xdr:to>
      <xdr:col>4</xdr:col>
      <xdr:colOff>140233</xdr:colOff>
      <xdr:row>1</xdr:row>
      <xdr:rowOff>1</xdr:rowOff>
    </xdr:to>
    <xdr:sp macro="" textlink="">
      <xdr:nvSpPr>
        <xdr:cNvPr id="3" name="Retângulo 2">
          <a:hlinkClick xmlns:r="http://schemas.openxmlformats.org/officeDocument/2006/relationships" r:id="rId2"/>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4</xdr:col>
      <xdr:colOff>205056</xdr:colOff>
      <xdr:row>0</xdr:row>
      <xdr:rowOff>0</xdr:rowOff>
    </xdr:from>
    <xdr:to>
      <xdr:col>5</xdr:col>
      <xdr:colOff>583415</xdr:colOff>
      <xdr:row>1</xdr:row>
      <xdr:rowOff>0</xdr:rowOff>
    </xdr:to>
    <xdr:sp macro="" textlink="">
      <xdr:nvSpPr>
        <xdr:cNvPr id="4" name="Retângulo 3">
          <a:hlinkClick xmlns:r="http://schemas.openxmlformats.org/officeDocument/2006/relationships" r:id="rId3"/>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5</xdr:col>
      <xdr:colOff>667283</xdr:colOff>
      <xdr:row>0</xdr:row>
      <xdr:rowOff>0</xdr:rowOff>
    </xdr:from>
    <xdr:to>
      <xdr:col>7</xdr:col>
      <xdr:colOff>33874</xdr:colOff>
      <xdr:row>1</xdr:row>
      <xdr:rowOff>0</xdr:rowOff>
    </xdr:to>
    <xdr:sp macro="" textlink="">
      <xdr:nvSpPr>
        <xdr:cNvPr id="5" name="Retângulo 4">
          <a:hlinkClick xmlns:r="http://schemas.openxmlformats.org/officeDocument/2006/relationships" r:id="rId4"/>
        </xdr:cNvPr>
        <xdr:cNvSpPr/>
      </xdr:nvSpPr>
      <xdr:spPr>
        <a:xfrm>
          <a:off x="3267608" y="0"/>
          <a:ext cx="1062041"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7</xdr:col>
      <xdr:colOff>91548</xdr:colOff>
      <xdr:row>0</xdr:row>
      <xdr:rowOff>0</xdr:rowOff>
    </xdr:from>
    <xdr:to>
      <xdr:col>8</xdr:col>
      <xdr:colOff>239190</xdr:colOff>
      <xdr:row>1</xdr:row>
      <xdr:rowOff>0</xdr:rowOff>
    </xdr:to>
    <xdr:sp macro="" textlink="">
      <xdr:nvSpPr>
        <xdr:cNvPr id="6" name="Retângulo 5">
          <a:hlinkClick xmlns:r="http://schemas.openxmlformats.org/officeDocument/2006/relationships" r:id="rId5"/>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8</xdr:col>
      <xdr:colOff>292100</xdr:colOff>
      <xdr:row>0</xdr:row>
      <xdr:rowOff>0</xdr:rowOff>
    </xdr:from>
    <xdr:to>
      <xdr:col>9</xdr:col>
      <xdr:colOff>439742</xdr:colOff>
      <xdr:row>1</xdr:row>
      <xdr:rowOff>0</xdr:rowOff>
    </xdr:to>
    <xdr:sp macro="" textlink="">
      <xdr:nvSpPr>
        <xdr:cNvPr id="7" name="Retângulo 6">
          <a:hlinkClick xmlns:r="http://schemas.openxmlformats.org/officeDocument/2006/relationships" r:id="rId6"/>
        </xdr:cNvPr>
        <xdr:cNvSpPr/>
      </xdr:nvSpPr>
      <xdr:spPr>
        <a:xfrm>
          <a:off x="5435600"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11</xdr:col>
      <xdr:colOff>154515</xdr:colOff>
      <xdr:row>0</xdr:row>
      <xdr:rowOff>0</xdr:rowOff>
    </xdr:from>
    <xdr:to>
      <xdr:col>12</xdr:col>
      <xdr:colOff>437623</xdr:colOff>
      <xdr:row>1</xdr:row>
      <xdr:rowOff>0</xdr:rowOff>
    </xdr:to>
    <xdr:sp macro="" textlink="">
      <xdr:nvSpPr>
        <xdr:cNvPr id="8" name="Retângulo 7">
          <a:hlinkClick xmlns:r="http://schemas.openxmlformats.org/officeDocument/2006/relationships" r:id="rId7"/>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12</xdr:col>
      <xdr:colOff>507466</xdr:colOff>
      <xdr:row>0</xdr:row>
      <xdr:rowOff>0</xdr:rowOff>
    </xdr:from>
    <xdr:to>
      <xdr:col>14</xdr:col>
      <xdr:colOff>361950</xdr:colOff>
      <xdr:row>1</xdr:row>
      <xdr:rowOff>0</xdr:rowOff>
    </xdr:to>
    <xdr:sp macro="" textlink="">
      <xdr:nvSpPr>
        <xdr:cNvPr id="9" name="Retângulo 8">
          <a:hlinkClick xmlns:r="http://schemas.openxmlformats.org/officeDocument/2006/relationships" r:id="rId8"/>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14</xdr:col>
      <xdr:colOff>424399</xdr:colOff>
      <xdr:row>0</xdr:row>
      <xdr:rowOff>0</xdr:rowOff>
    </xdr:from>
    <xdr:to>
      <xdr:col>17</xdr:col>
      <xdr:colOff>200565</xdr:colOff>
      <xdr:row>1</xdr:row>
      <xdr:rowOff>0</xdr:rowOff>
    </xdr:to>
    <xdr:sp macro="" textlink="">
      <xdr:nvSpPr>
        <xdr:cNvPr id="10" name="Retângulo 9">
          <a:hlinkClick xmlns:r="http://schemas.openxmlformats.org/officeDocument/2006/relationships" r:id="rId9"/>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9</xdr:col>
      <xdr:colOff>542925</xdr:colOff>
      <xdr:row>0</xdr:row>
      <xdr:rowOff>0</xdr:rowOff>
    </xdr:from>
    <xdr:to>
      <xdr:col>11</xdr:col>
      <xdr:colOff>64033</xdr:colOff>
      <xdr:row>1</xdr:row>
      <xdr:rowOff>0</xdr:rowOff>
    </xdr:to>
    <xdr:sp macro="" textlink="">
      <xdr:nvSpPr>
        <xdr:cNvPr id="11" name="Retângulo 10">
          <a:hlinkClick xmlns:r="http://schemas.openxmlformats.org/officeDocument/2006/relationships" r:id="rId10"/>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2</xdr:col>
      <xdr:colOff>284966</xdr:colOff>
      <xdr:row>0</xdr:row>
      <xdr:rowOff>547687</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2</xdr:col>
      <xdr:colOff>497417</xdr:colOff>
      <xdr:row>0</xdr:row>
      <xdr:rowOff>1</xdr:rowOff>
    </xdr:from>
    <xdr:to>
      <xdr:col>2</xdr:col>
      <xdr:colOff>1492783</xdr:colOff>
      <xdr:row>1</xdr:row>
      <xdr:rowOff>1</xdr:rowOff>
    </xdr:to>
    <xdr:sp macro="" textlink="">
      <xdr:nvSpPr>
        <xdr:cNvPr id="3" name="Retângulo 2">
          <a:hlinkClick xmlns:r="http://schemas.openxmlformats.org/officeDocument/2006/relationships" r:id="rId2"/>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2</xdr:col>
      <xdr:colOff>1557606</xdr:colOff>
      <xdr:row>0</xdr:row>
      <xdr:rowOff>0</xdr:rowOff>
    </xdr:from>
    <xdr:to>
      <xdr:col>2</xdr:col>
      <xdr:colOff>2621765</xdr:colOff>
      <xdr:row>1</xdr:row>
      <xdr:rowOff>0</xdr:rowOff>
    </xdr:to>
    <xdr:sp macro="" textlink="">
      <xdr:nvSpPr>
        <xdr:cNvPr id="4" name="Retângulo 3">
          <a:hlinkClick xmlns:r="http://schemas.openxmlformats.org/officeDocument/2006/relationships" r:id="rId3"/>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2</xdr:col>
      <xdr:colOff>2705633</xdr:colOff>
      <xdr:row>0</xdr:row>
      <xdr:rowOff>0</xdr:rowOff>
    </xdr:from>
    <xdr:to>
      <xdr:col>2</xdr:col>
      <xdr:colOff>3767674</xdr:colOff>
      <xdr:row>1</xdr:row>
      <xdr:rowOff>0</xdr:rowOff>
    </xdr:to>
    <xdr:sp macro="" textlink="">
      <xdr:nvSpPr>
        <xdr:cNvPr id="5" name="Retângulo 4">
          <a:hlinkClick xmlns:r="http://schemas.openxmlformats.org/officeDocument/2006/relationships" r:id="rId4"/>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2</xdr:col>
      <xdr:colOff>3825348</xdr:colOff>
      <xdr:row>0</xdr:row>
      <xdr:rowOff>0</xdr:rowOff>
    </xdr:from>
    <xdr:to>
      <xdr:col>3</xdr:col>
      <xdr:colOff>10590</xdr:colOff>
      <xdr:row>1</xdr:row>
      <xdr:rowOff>0</xdr:rowOff>
    </xdr:to>
    <xdr:sp macro="" textlink="">
      <xdr:nvSpPr>
        <xdr:cNvPr id="6" name="Retângulo 5">
          <a:hlinkClick xmlns:r="http://schemas.openxmlformats.org/officeDocument/2006/relationships" r:id="rId5"/>
        </xdr:cNvPr>
        <xdr:cNvSpPr/>
      </xdr:nvSpPr>
      <xdr:spPr>
        <a:xfrm>
          <a:off x="4387323" y="0"/>
          <a:ext cx="995367"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3</xdr:col>
      <xdr:colOff>63500</xdr:colOff>
      <xdr:row>0</xdr:row>
      <xdr:rowOff>0</xdr:rowOff>
    </xdr:from>
    <xdr:to>
      <xdr:col>4</xdr:col>
      <xdr:colOff>39692</xdr:colOff>
      <xdr:row>1</xdr:row>
      <xdr:rowOff>0</xdr:rowOff>
    </xdr:to>
    <xdr:sp macro="" textlink="">
      <xdr:nvSpPr>
        <xdr:cNvPr id="7" name="Retângulo 6">
          <a:hlinkClick xmlns:r="http://schemas.openxmlformats.org/officeDocument/2006/relationships" r:id="rId6"/>
        </xdr:cNvPr>
        <xdr:cNvSpPr/>
      </xdr:nvSpPr>
      <xdr:spPr>
        <a:xfrm>
          <a:off x="5435600"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5</xdr:col>
      <xdr:colOff>430740</xdr:colOff>
      <xdr:row>0</xdr:row>
      <xdr:rowOff>0</xdr:rowOff>
    </xdr:from>
    <xdr:to>
      <xdr:col>13</xdr:col>
      <xdr:colOff>304273</xdr:colOff>
      <xdr:row>1</xdr:row>
      <xdr:rowOff>0</xdr:rowOff>
    </xdr:to>
    <xdr:sp macro="" textlink="">
      <xdr:nvSpPr>
        <xdr:cNvPr id="8" name="Retângulo 7">
          <a:hlinkClick xmlns:r="http://schemas.openxmlformats.org/officeDocument/2006/relationships" r:id="rId7"/>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13</xdr:col>
      <xdr:colOff>374116</xdr:colOff>
      <xdr:row>0</xdr:row>
      <xdr:rowOff>0</xdr:rowOff>
    </xdr:from>
    <xdr:to>
      <xdr:col>15</xdr:col>
      <xdr:colOff>228600</xdr:colOff>
      <xdr:row>1</xdr:row>
      <xdr:rowOff>0</xdr:rowOff>
    </xdr:to>
    <xdr:sp macro="" textlink="">
      <xdr:nvSpPr>
        <xdr:cNvPr id="9" name="Retângulo 8">
          <a:hlinkClick xmlns:r="http://schemas.openxmlformats.org/officeDocument/2006/relationships" r:id="rId8"/>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15</xdr:col>
      <xdr:colOff>291049</xdr:colOff>
      <xdr:row>0</xdr:row>
      <xdr:rowOff>0</xdr:rowOff>
    </xdr:from>
    <xdr:to>
      <xdr:col>17</xdr:col>
      <xdr:colOff>67215</xdr:colOff>
      <xdr:row>1</xdr:row>
      <xdr:rowOff>0</xdr:rowOff>
    </xdr:to>
    <xdr:sp macro="" textlink="">
      <xdr:nvSpPr>
        <xdr:cNvPr id="10" name="Retângulo 9">
          <a:hlinkClick xmlns:r="http://schemas.openxmlformats.org/officeDocument/2006/relationships" r:id="rId9"/>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4</xdr:col>
      <xdr:colOff>142875</xdr:colOff>
      <xdr:row>0</xdr:row>
      <xdr:rowOff>0</xdr:rowOff>
    </xdr:from>
    <xdr:to>
      <xdr:col>5</xdr:col>
      <xdr:colOff>340258</xdr:colOff>
      <xdr:row>1</xdr:row>
      <xdr:rowOff>0</xdr:rowOff>
    </xdr:to>
    <xdr:sp macro="" textlink="">
      <xdr:nvSpPr>
        <xdr:cNvPr id="11" name="Retângulo 10">
          <a:hlinkClick xmlns:r="http://schemas.openxmlformats.org/officeDocument/2006/relationships" r:id="rId10"/>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618341</xdr:colOff>
      <xdr:row>0</xdr:row>
      <xdr:rowOff>547687</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1</xdr:col>
      <xdr:colOff>830792</xdr:colOff>
      <xdr:row>0</xdr:row>
      <xdr:rowOff>1</xdr:rowOff>
    </xdr:from>
    <xdr:to>
      <xdr:col>2</xdr:col>
      <xdr:colOff>778408</xdr:colOff>
      <xdr:row>1</xdr:row>
      <xdr:rowOff>1</xdr:rowOff>
    </xdr:to>
    <xdr:sp macro="" textlink="">
      <xdr:nvSpPr>
        <xdr:cNvPr id="3" name="Retângulo 2">
          <a:hlinkClick xmlns:r="http://schemas.openxmlformats.org/officeDocument/2006/relationships" r:id="rId2"/>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2</xdr:col>
      <xdr:colOff>843231</xdr:colOff>
      <xdr:row>0</xdr:row>
      <xdr:rowOff>0</xdr:rowOff>
    </xdr:from>
    <xdr:to>
      <xdr:col>3</xdr:col>
      <xdr:colOff>859640</xdr:colOff>
      <xdr:row>1</xdr:row>
      <xdr:rowOff>0</xdr:rowOff>
    </xdr:to>
    <xdr:sp macro="" textlink="">
      <xdr:nvSpPr>
        <xdr:cNvPr id="4" name="Retângulo 3">
          <a:hlinkClick xmlns:r="http://schemas.openxmlformats.org/officeDocument/2006/relationships" r:id="rId3"/>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3</xdr:col>
      <xdr:colOff>943508</xdr:colOff>
      <xdr:row>0</xdr:row>
      <xdr:rowOff>0</xdr:rowOff>
    </xdr:from>
    <xdr:to>
      <xdr:col>4</xdr:col>
      <xdr:colOff>957799</xdr:colOff>
      <xdr:row>1</xdr:row>
      <xdr:rowOff>0</xdr:rowOff>
    </xdr:to>
    <xdr:sp macro="" textlink="">
      <xdr:nvSpPr>
        <xdr:cNvPr id="5" name="Retângulo 4">
          <a:hlinkClick xmlns:r="http://schemas.openxmlformats.org/officeDocument/2006/relationships" r:id="rId4"/>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4</xdr:col>
      <xdr:colOff>1015473</xdr:colOff>
      <xdr:row>0</xdr:row>
      <xdr:rowOff>0</xdr:rowOff>
    </xdr:from>
    <xdr:to>
      <xdr:col>5</xdr:col>
      <xdr:colOff>963090</xdr:colOff>
      <xdr:row>1</xdr:row>
      <xdr:rowOff>0</xdr:rowOff>
    </xdr:to>
    <xdr:sp macro="" textlink="">
      <xdr:nvSpPr>
        <xdr:cNvPr id="6" name="Retângulo 5">
          <a:hlinkClick xmlns:r="http://schemas.openxmlformats.org/officeDocument/2006/relationships" r:id="rId5"/>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5</xdr:col>
      <xdr:colOff>1016000</xdr:colOff>
      <xdr:row>0</xdr:row>
      <xdr:rowOff>0</xdr:rowOff>
    </xdr:from>
    <xdr:to>
      <xdr:col>6</xdr:col>
      <xdr:colOff>963617</xdr:colOff>
      <xdr:row>1</xdr:row>
      <xdr:rowOff>0</xdr:rowOff>
    </xdr:to>
    <xdr:sp macro="" textlink="">
      <xdr:nvSpPr>
        <xdr:cNvPr id="7" name="Retângulo 6">
          <a:hlinkClick xmlns:r="http://schemas.openxmlformats.org/officeDocument/2006/relationships" r:id="rId6"/>
        </xdr:cNvPr>
        <xdr:cNvSpPr/>
      </xdr:nvSpPr>
      <xdr:spPr>
        <a:xfrm>
          <a:off x="5435600" y="0"/>
          <a:ext cx="995367"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8</xdr:col>
      <xdr:colOff>106890</xdr:colOff>
      <xdr:row>0</xdr:row>
      <xdr:rowOff>0</xdr:rowOff>
    </xdr:from>
    <xdr:to>
      <xdr:col>9</xdr:col>
      <xdr:colOff>104248</xdr:colOff>
      <xdr:row>1</xdr:row>
      <xdr:rowOff>0</xdr:rowOff>
    </xdr:to>
    <xdr:sp macro="" textlink="">
      <xdr:nvSpPr>
        <xdr:cNvPr id="8" name="Retângulo 7">
          <a:hlinkClick xmlns:r="http://schemas.openxmlformats.org/officeDocument/2006/relationships" r:id="rId7"/>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9</xdr:col>
      <xdr:colOff>174091</xdr:colOff>
      <xdr:row>0</xdr:row>
      <xdr:rowOff>0</xdr:rowOff>
    </xdr:from>
    <xdr:to>
      <xdr:col>11</xdr:col>
      <xdr:colOff>28575</xdr:colOff>
      <xdr:row>1</xdr:row>
      <xdr:rowOff>0</xdr:rowOff>
    </xdr:to>
    <xdr:sp macro="" textlink="">
      <xdr:nvSpPr>
        <xdr:cNvPr id="9" name="Retângulo 8">
          <a:hlinkClick xmlns:r="http://schemas.openxmlformats.org/officeDocument/2006/relationships" r:id="rId8"/>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11</xdr:col>
      <xdr:colOff>91024</xdr:colOff>
      <xdr:row>0</xdr:row>
      <xdr:rowOff>0</xdr:rowOff>
    </xdr:from>
    <xdr:to>
      <xdr:col>12</xdr:col>
      <xdr:colOff>476790</xdr:colOff>
      <xdr:row>1</xdr:row>
      <xdr:rowOff>0</xdr:rowOff>
    </xdr:to>
    <xdr:sp macro="" textlink="">
      <xdr:nvSpPr>
        <xdr:cNvPr id="10" name="Retângulo 9">
          <a:hlinkClick xmlns:r="http://schemas.openxmlformats.org/officeDocument/2006/relationships" r:id="rId9"/>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7</xdr:col>
      <xdr:colOff>19050</xdr:colOff>
      <xdr:row>0</xdr:row>
      <xdr:rowOff>0</xdr:rowOff>
    </xdr:from>
    <xdr:to>
      <xdr:col>8</xdr:col>
      <xdr:colOff>16408</xdr:colOff>
      <xdr:row>1</xdr:row>
      <xdr:rowOff>0</xdr:rowOff>
    </xdr:to>
    <xdr:sp macro="" textlink="">
      <xdr:nvSpPr>
        <xdr:cNvPr id="11" name="Retângulo 10">
          <a:hlinkClick xmlns:r="http://schemas.openxmlformats.org/officeDocument/2006/relationships" r:id="rId10"/>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twoCellAnchor editAs="absolute">
    <xdr:from>
      <xdr:col>1</xdr:col>
      <xdr:colOff>1019175</xdr:colOff>
      <xdr:row>1</xdr:row>
      <xdr:rowOff>104775</xdr:rowOff>
    </xdr:from>
    <xdr:to>
      <xdr:col>2</xdr:col>
      <xdr:colOff>966791</xdr:colOff>
      <xdr:row>2</xdr:row>
      <xdr:rowOff>47625</xdr:rowOff>
    </xdr:to>
    <xdr:sp macro="" textlink="">
      <xdr:nvSpPr>
        <xdr:cNvPr id="12" name="Retângulo 11">
          <a:hlinkClick xmlns:r="http://schemas.openxmlformats.org/officeDocument/2006/relationships" r:id="rId6"/>
        </xdr:cNvPr>
        <xdr:cNvSpPr/>
      </xdr:nvSpPr>
      <xdr:spPr>
        <a:xfrm>
          <a:off x="1247775" y="676275"/>
          <a:ext cx="995366" cy="361950"/>
        </a:xfrm>
        <a:prstGeom prst="rect">
          <a:avLst/>
        </a:prstGeom>
        <a:solidFill>
          <a:schemeClr val="bg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ysClr val="windowText" lastClr="000000"/>
              </a:solidFill>
            </a:rPr>
            <a:t>Protocolo</a:t>
          </a:r>
          <a:r>
            <a:rPr lang="pt-BR" sz="1100" b="0" baseline="0">
              <a:solidFill>
                <a:sysClr val="windowText" lastClr="000000"/>
              </a:solidFill>
            </a:rPr>
            <a:t> 1</a:t>
          </a:r>
          <a:endParaRPr lang="pt-BR" sz="1100" b="0">
            <a:solidFill>
              <a:sysClr val="windowText" lastClr="000000"/>
            </a:solidFill>
          </a:endParaRPr>
        </a:p>
      </xdr:txBody>
    </xdr:sp>
    <xdr:clientData/>
  </xdr:twoCellAnchor>
  <xdr:twoCellAnchor editAs="absolute">
    <xdr:from>
      <xdr:col>3</xdr:col>
      <xdr:colOff>9525</xdr:colOff>
      <xdr:row>1</xdr:row>
      <xdr:rowOff>104775</xdr:rowOff>
    </xdr:from>
    <xdr:to>
      <xdr:col>3</xdr:col>
      <xdr:colOff>1004891</xdr:colOff>
      <xdr:row>2</xdr:row>
      <xdr:rowOff>47625</xdr:rowOff>
    </xdr:to>
    <xdr:sp macro="" textlink="">
      <xdr:nvSpPr>
        <xdr:cNvPr id="13" name="Retângulo 12">
          <a:hlinkClick xmlns:r="http://schemas.openxmlformats.org/officeDocument/2006/relationships" r:id="rId11"/>
        </xdr:cNvPr>
        <xdr:cNvSpPr/>
      </xdr:nvSpPr>
      <xdr:spPr>
        <a:xfrm>
          <a:off x="2333625"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2</a:t>
          </a:r>
          <a:endParaRPr lang="pt-BR" sz="1100" b="0">
            <a:solidFill>
              <a:schemeClr val="bg1"/>
            </a:solidFill>
          </a:endParaRPr>
        </a:p>
      </xdr:txBody>
    </xdr:sp>
    <xdr:clientData/>
  </xdr:twoCellAnchor>
  <xdr:twoCellAnchor editAs="absolute">
    <xdr:from>
      <xdr:col>4</xdr:col>
      <xdr:colOff>57150</xdr:colOff>
      <xdr:row>1</xdr:row>
      <xdr:rowOff>104775</xdr:rowOff>
    </xdr:from>
    <xdr:to>
      <xdr:col>5</xdr:col>
      <xdr:colOff>4766</xdr:colOff>
      <xdr:row>2</xdr:row>
      <xdr:rowOff>47625</xdr:rowOff>
    </xdr:to>
    <xdr:sp macro="" textlink="">
      <xdr:nvSpPr>
        <xdr:cNvPr id="14" name="Retângulo 13">
          <a:hlinkClick xmlns:r="http://schemas.openxmlformats.org/officeDocument/2006/relationships" r:id="rId12"/>
        </xdr:cNvPr>
        <xdr:cNvSpPr/>
      </xdr:nvSpPr>
      <xdr:spPr>
        <a:xfrm>
          <a:off x="3429000"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3</a:t>
          </a:r>
          <a:endParaRPr lang="pt-BR" sz="1100" b="0">
            <a:solidFill>
              <a:schemeClr val="bg1"/>
            </a:solidFill>
          </a:endParaRPr>
        </a:p>
      </xdr:txBody>
    </xdr:sp>
    <xdr:clientData/>
  </xdr:twoCellAnchor>
  <xdr:twoCellAnchor editAs="absolute">
    <xdr:from>
      <xdr:col>5</xdr:col>
      <xdr:colOff>85725</xdr:colOff>
      <xdr:row>1</xdr:row>
      <xdr:rowOff>104775</xdr:rowOff>
    </xdr:from>
    <xdr:to>
      <xdr:col>6</xdr:col>
      <xdr:colOff>33341</xdr:colOff>
      <xdr:row>2</xdr:row>
      <xdr:rowOff>47625</xdr:rowOff>
    </xdr:to>
    <xdr:sp macro="" textlink="">
      <xdr:nvSpPr>
        <xdr:cNvPr id="15" name="Retângulo 14">
          <a:hlinkClick xmlns:r="http://schemas.openxmlformats.org/officeDocument/2006/relationships" r:id="rId13"/>
        </xdr:cNvPr>
        <xdr:cNvSpPr/>
      </xdr:nvSpPr>
      <xdr:spPr>
        <a:xfrm>
          <a:off x="4505325"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4</a:t>
          </a:r>
          <a:endParaRPr lang="pt-BR" sz="1100" b="0">
            <a:solidFill>
              <a:schemeClr val="bg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599291</xdr:colOff>
      <xdr:row>0</xdr:row>
      <xdr:rowOff>547687</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1</xdr:col>
      <xdr:colOff>811742</xdr:colOff>
      <xdr:row>0</xdr:row>
      <xdr:rowOff>1</xdr:rowOff>
    </xdr:from>
    <xdr:to>
      <xdr:col>2</xdr:col>
      <xdr:colOff>683158</xdr:colOff>
      <xdr:row>1</xdr:row>
      <xdr:rowOff>1</xdr:rowOff>
    </xdr:to>
    <xdr:sp macro="" textlink="">
      <xdr:nvSpPr>
        <xdr:cNvPr id="3" name="Retângulo 2">
          <a:hlinkClick xmlns:r="http://schemas.openxmlformats.org/officeDocument/2006/relationships" r:id="rId2"/>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2</xdr:col>
      <xdr:colOff>747981</xdr:colOff>
      <xdr:row>0</xdr:row>
      <xdr:rowOff>0</xdr:rowOff>
    </xdr:from>
    <xdr:to>
      <xdr:col>3</xdr:col>
      <xdr:colOff>688190</xdr:colOff>
      <xdr:row>1</xdr:row>
      <xdr:rowOff>0</xdr:rowOff>
    </xdr:to>
    <xdr:sp macro="" textlink="">
      <xdr:nvSpPr>
        <xdr:cNvPr id="4" name="Retângulo 3">
          <a:hlinkClick xmlns:r="http://schemas.openxmlformats.org/officeDocument/2006/relationships" r:id="rId3"/>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3</xdr:col>
      <xdr:colOff>772058</xdr:colOff>
      <xdr:row>0</xdr:row>
      <xdr:rowOff>0</xdr:rowOff>
    </xdr:from>
    <xdr:to>
      <xdr:col>4</xdr:col>
      <xdr:colOff>710149</xdr:colOff>
      <xdr:row>1</xdr:row>
      <xdr:rowOff>0</xdr:rowOff>
    </xdr:to>
    <xdr:sp macro="" textlink="">
      <xdr:nvSpPr>
        <xdr:cNvPr id="5" name="Retângulo 4">
          <a:hlinkClick xmlns:r="http://schemas.openxmlformats.org/officeDocument/2006/relationships" r:id="rId4"/>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4</xdr:col>
      <xdr:colOff>767823</xdr:colOff>
      <xdr:row>0</xdr:row>
      <xdr:rowOff>0</xdr:rowOff>
    </xdr:from>
    <xdr:to>
      <xdr:col>5</xdr:col>
      <xdr:colOff>639240</xdr:colOff>
      <xdr:row>1</xdr:row>
      <xdr:rowOff>0</xdr:rowOff>
    </xdr:to>
    <xdr:sp macro="" textlink="">
      <xdr:nvSpPr>
        <xdr:cNvPr id="6" name="Retângulo 5">
          <a:hlinkClick xmlns:r="http://schemas.openxmlformats.org/officeDocument/2006/relationships" r:id="rId5"/>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5</xdr:col>
      <xdr:colOff>692150</xdr:colOff>
      <xdr:row>0</xdr:row>
      <xdr:rowOff>0</xdr:rowOff>
    </xdr:from>
    <xdr:to>
      <xdr:col>6</xdr:col>
      <xdr:colOff>563567</xdr:colOff>
      <xdr:row>1</xdr:row>
      <xdr:rowOff>0</xdr:rowOff>
    </xdr:to>
    <xdr:sp macro="" textlink="">
      <xdr:nvSpPr>
        <xdr:cNvPr id="7" name="Retângulo 6">
          <a:hlinkClick xmlns:r="http://schemas.openxmlformats.org/officeDocument/2006/relationships" r:id="rId6"/>
        </xdr:cNvPr>
        <xdr:cNvSpPr/>
      </xdr:nvSpPr>
      <xdr:spPr>
        <a:xfrm>
          <a:off x="5435600" y="0"/>
          <a:ext cx="995367"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7</xdr:col>
      <xdr:colOff>678390</xdr:colOff>
      <xdr:row>0</xdr:row>
      <xdr:rowOff>0</xdr:rowOff>
    </xdr:from>
    <xdr:to>
      <xdr:col>8</xdr:col>
      <xdr:colOff>599548</xdr:colOff>
      <xdr:row>1</xdr:row>
      <xdr:rowOff>0</xdr:rowOff>
    </xdr:to>
    <xdr:sp macro="" textlink="">
      <xdr:nvSpPr>
        <xdr:cNvPr id="8" name="Retângulo 7">
          <a:hlinkClick xmlns:r="http://schemas.openxmlformats.org/officeDocument/2006/relationships" r:id="rId7"/>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8</xdr:col>
      <xdr:colOff>669391</xdr:colOff>
      <xdr:row>0</xdr:row>
      <xdr:rowOff>0</xdr:rowOff>
    </xdr:from>
    <xdr:to>
      <xdr:col>9</xdr:col>
      <xdr:colOff>619125</xdr:colOff>
      <xdr:row>1</xdr:row>
      <xdr:rowOff>0</xdr:rowOff>
    </xdr:to>
    <xdr:sp macro="" textlink="">
      <xdr:nvSpPr>
        <xdr:cNvPr id="9" name="Retângulo 8">
          <a:hlinkClick xmlns:r="http://schemas.openxmlformats.org/officeDocument/2006/relationships" r:id="rId8"/>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9</xdr:col>
      <xdr:colOff>681574</xdr:colOff>
      <xdr:row>0</xdr:row>
      <xdr:rowOff>0</xdr:rowOff>
    </xdr:from>
    <xdr:to>
      <xdr:col>11</xdr:col>
      <xdr:colOff>276765</xdr:colOff>
      <xdr:row>1</xdr:row>
      <xdr:rowOff>0</xdr:rowOff>
    </xdr:to>
    <xdr:sp macro="" textlink="">
      <xdr:nvSpPr>
        <xdr:cNvPr id="10" name="Retângulo 9">
          <a:hlinkClick xmlns:r="http://schemas.openxmlformats.org/officeDocument/2006/relationships" r:id="rId9"/>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6</xdr:col>
      <xdr:colOff>666750</xdr:colOff>
      <xdr:row>0</xdr:row>
      <xdr:rowOff>0</xdr:rowOff>
    </xdr:from>
    <xdr:to>
      <xdr:col>7</xdr:col>
      <xdr:colOff>587908</xdr:colOff>
      <xdr:row>1</xdr:row>
      <xdr:rowOff>0</xdr:rowOff>
    </xdr:to>
    <xdr:sp macro="" textlink="">
      <xdr:nvSpPr>
        <xdr:cNvPr id="11" name="Retângulo 10">
          <a:hlinkClick xmlns:r="http://schemas.openxmlformats.org/officeDocument/2006/relationships" r:id="rId10"/>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twoCellAnchor editAs="absolute">
    <xdr:from>
      <xdr:col>1</xdr:col>
      <xdr:colOff>1000125</xdr:colOff>
      <xdr:row>1</xdr:row>
      <xdr:rowOff>104775</xdr:rowOff>
    </xdr:from>
    <xdr:to>
      <xdr:col>2</xdr:col>
      <xdr:colOff>871541</xdr:colOff>
      <xdr:row>2</xdr:row>
      <xdr:rowOff>47625</xdr:rowOff>
    </xdr:to>
    <xdr:sp macro="" textlink="">
      <xdr:nvSpPr>
        <xdr:cNvPr id="12" name="Retângulo 11">
          <a:hlinkClick xmlns:r="http://schemas.openxmlformats.org/officeDocument/2006/relationships" r:id="rId6"/>
        </xdr:cNvPr>
        <xdr:cNvSpPr/>
      </xdr:nvSpPr>
      <xdr:spPr>
        <a:xfrm>
          <a:off x="1247775"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1</a:t>
          </a:r>
          <a:endParaRPr lang="pt-BR" sz="1100" b="0">
            <a:solidFill>
              <a:schemeClr val="bg1"/>
            </a:solidFill>
          </a:endParaRPr>
        </a:p>
      </xdr:txBody>
    </xdr:sp>
    <xdr:clientData/>
  </xdr:twoCellAnchor>
  <xdr:twoCellAnchor editAs="absolute">
    <xdr:from>
      <xdr:col>2</xdr:col>
      <xdr:colOff>962025</xdr:colOff>
      <xdr:row>1</xdr:row>
      <xdr:rowOff>104775</xdr:rowOff>
    </xdr:from>
    <xdr:to>
      <xdr:col>3</xdr:col>
      <xdr:colOff>833441</xdr:colOff>
      <xdr:row>2</xdr:row>
      <xdr:rowOff>47625</xdr:rowOff>
    </xdr:to>
    <xdr:sp macro="" textlink="">
      <xdr:nvSpPr>
        <xdr:cNvPr id="13" name="Retângulo 12">
          <a:hlinkClick xmlns:r="http://schemas.openxmlformats.org/officeDocument/2006/relationships" r:id="rId11"/>
        </xdr:cNvPr>
        <xdr:cNvSpPr/>
      </xdr:nvSpPr>
      <xdr:spPr>
        <a:xfrm>
          <a:off x="2333625" y="676275"/>
          <a:ext cx="995366" cy="361950"/>
        </a:xfrm>
        <a:prstGeom prst="rect">
          <a:avLst/>
        </a:prstGeom>
        <a:solidFill>
          <a:schemeClr val="bg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ysClr val="windowText" lastClr="000000"/>
              </a:solidFill>
            </a:rPr>
            <a:t>Protocolo</a:t>
          </a:r>
          <a:r>
            <a:rPr lang="pt-BR" sz="1100" b="0" baseline="0">
              <a:solidFill>
                <a:sysClr val="windowText" lastClr="000000"/>
              </a:solidFill>
            </a:rPr>
            <a:t> 2</a:t>
          </a:r>
          <a:endParaRPr lang="pt-BR" sz="1100" b="0">
            <a:solidFill>
              <a:sysClr val="windowText" lastClr="000000"/>
            </a:solidFill>
          </a:endParaRPr>
        </a:p>
      </xdr:txBody>
    </xdr:sp>
    <xdr:clientData/>
  </xdr:twoCellAnchor>
  <xdr:twoCellAnchor editAs="absolute">
    <xdr:from>
      <xdr:col>3</xdr:col>
      <xdr:colOff>933450</xdr:colOff>
      <xdr:row>1</xdr:row>
      <xdr:rowOff>104775</xdr:rowOff>
    </xdr:from>
    <xdr:to>
      <xdr:col>4</xdr:col>
      <xdr:colOff>804866</xdr:colOff>
      <xdr:row>2</xdr:row>
      <xdr:rowOff>47625</xdr:rowOff>
    </xdr:to>
    <xdr:sp macro="" textlink="">
      <xdr:nvSpPr>
        <xdr:cNvPr id="14" name="Retângulo 13">
          <a:hlinkClick xmlns:r="http://schemas.openxmlformats.org/officeDocument/2006/relationships" r:id="rId12"/>
        </xdr:cNvPr>
        <xdr:cNvSpPr/>
      </xdr:nvSpPr>
      <xdr:spPr>
        <a:xfrm>
          <a:off x="3429000"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3</a:t>
          </a:r>
          <a:endParaRPr lang="pt-BR" sz="1100" b="0">
            <a:solidFill>
              <a:schemeClr val="bg1"/>
            </a:solidFill>
          </a:endParaRPr>
        </a:p>
      </xdr:txBody>
    </xdr:sp>
    <xdr:clientData/>
  </xdr:twoCellAnchor>
  <xdr:twoCellAnchor editAs="absolute">
    <xdr:from>
      <xdr:col>4</xdr:col>
      <xdr:colOff>885825</xdr:colOff>
      <xdr:row>1</xdr:row>
      <xdr:rowOff>104775</xdr:rowOff>
    </xdr:from>
    <xdr:to>
      <xdr:col>5</xdr:col>
      <xdr:colOff>757241</xdr:colOff>
      <xdr:row>2</xdr:row>
      <xdr:rowOff>47625</xdr:rowOff>
    </xdr:to>
    <xdr:sp macro="" textlink="">
      <xdr:nvSpPr>
        <xdr:cNvPr id="15" name="Retângulo 14">
          <a:hlinkClick xmlns:r="http://schemas.openxmlformats.org/officeDocument/2006/relationships" r:id="rId13"/>
        </xdr:cNvPr>
        <xdr:cNvSpPr/>
      </xdr:nvSpPr>
      <xdr:spPr>
        <a:xfrm>
          <a:off x="4505325"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4</a:t>
          </a:r>
          <a:endParaRPr lang="pt-BR" sz="1100" b="0">
            <a:solidFill>
              <a:schemeClr val="bg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618341</xdr:colOff>
      <xdr:row>0</xdr:row>
      <xdr:rowOff>547687</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1</xdr:col>
      <xdr:colOff>830792</xdr:colOff>
      <xdr:row>0</xdr:row>
      <xdr:rowOff>1</xdr:rowOff>
    </xdr:from>
    <xdr:to>
      <xdr:col>2</xdr:col>
      <xdr:colOff>664108</xdr:colOff>
      <xdr:row>1</xdr:row>
      <xdr:rowOff>1</xdr:rowOff>
    </xdr:to>
    <xdr:sp macro="" textlink="">
      <xdr:nvSpPr>
        <xdr:cNvPr id="3" name="Retângulo 2">
          <a:hlinkClick xmlns:r="http://schemas.openxmlformats.org/officeDocument/2006/relationships" r:id="rId2"/>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2</xdr:col>
      <xdr:colOff>728931</xdr:colOff>
      <xdr:row>0</xdr:row>
      <xdr:rowOff>0</xdr:rowOff>
    </xdr:from>
    <xdr:to>
      <xdr:col>3</xdr:col>
      <xdr:colOff>631040</xdr:colOff>
      <xdr:row>1</xdr:row>
      <xdr:rowOff>0</xdr:rowOff>
    </xdr:to>
    <xdr:sp macro="" textlink="">
      <xdr:nvSpPr>
        <xdr:cNvPr id="4" name="Retângulo 3">
          <a:hlinkClick xmlns:r="http://schemas.openxmlformats.org/officeDocument/2006/relationships" r:id="rId3"/>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3</xdr:col>
      <xdr:colOff>714908</xdr:colOff>
      <xdr:row>0</xdr:row>
      <xdr:rowOff>0</xdr:rowOff>
    </xdr:from>
    <xdr:to>
      <xdr:col>4</xdr:col>
      <xdr:colOff>614899</xdr:colOff>
      <xdr:row>1</xdr:row>
      <xdr:rowOff>0</xdr:rowOff>
    </xdr:to>
    <xdr:sp macro="" textlink="">
      <xdr:nvSpPr>
        <xdr:cNvPr id="5" name="Retângulo 4">
          <a:hlinkClick xmlns:r="http://schemas.openxmlformats.org/officeDocument/2006/relationships" r:id="rId4"/>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4</xdr:col>
      <xdr:colOff>672573</xdr:colOff>
      <xdr:row>0</xdr:row>
      <xdr:rowOff>0</xdr:rowOff>
    </xdr:from>
    <xdr:to>
      <xdr:col>5</xdr:col>
      <xdr:colOff>505890</xdr:colOff>
      <xdr:row>1</xdr:row>
      <xdr:rowOff>0</xdr:rowOff>
    </xdr:to>
    <xdr:sp macro="" textlink="">
      <xdr:nvSpPr>
        <xdr:cNvPr id="6" name="Retângulo 5">
          <a:hlinkClick xmlns:r="http://schemas.openxmlformats.org/officeDocument/2006/relationships" r:id="rId5"/>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5</xdr:col>
      <xdr:colOff>558800</xdr:colOff>
      <xdr:row>0</xdr:row>
      <xdr:rowOff>0</xdr:rowOff>
    </xdr:from>
    <xdr:to>
      <xdr:col>6</xdr:col>
      <xdr:colOff>392117</xdr:colOff>
      <xdr:row>1</xdr:row>
      <xdr:rowOff>0</xdr:rowOff>
    </xdr:to>
    <xdr:sp macro="" textlink="">
      <xdr:nvSpPr>
        <xdr:cNvPr id="7" name="Retângulo 6">
          <a:hlinkClick xmlns:r="http://schemas.openxmlformats.org/officeDocument/2006/relationships" r:id="rId6"/>
        </xdr:cNvPr>
        <xdr:cNvSpPr/>
      </xdr:nvSpPr>
      <xdr:spPr>
        <a:xfrm>
          <a:off x="5435600" y="0"/>
          <a:ext cx="995367"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7</xdr:col>
      <xdr:colOff>468840</xdr:colOff>
      <xdr:row>0</xdr:row>
      <xdr:rowOff>0</xdr:rowOff>
    </xdr:from>
    <xdr:to>
      <xdr:col>8</xdr:col>
      <xdr:colOff>351898</xdr:colOff>
      <xdr:row>1</xdr:row>
      <xdr:rowOff>0</xdr:rowOff>
    </xdr:to>
    <xdr:sp macro="" textlink="">
      <xdr:nvSpPr>
        <xdr:cNvPr id="8" name="Retângulo 7">
          <a:hlinkClick xmlns:r="http://schemas.openxmlformats.org/officeDocument/2006/relationships" r:id="rId7"/>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8</xdr:col>
      <xdr:colOff>421741</xdr:colOff>
      <xdr:row>0</xdr:row>
      <xdr:rowOff>0</xdr:rowOff>
    </xdr:from>
    <xdr:to>
      <xdr:col>9</xdr:col>
      <xdr:colOff>333375</xdr:colOff>
      <xdr:row>1</xdr:row>
      <xdr:rowOff>0</xdr:rowOff>
    </xdr:to>
    <xdr:sp macro="" textlink="">
      <xdr:nvSpPr>
        <xdr:cNvPr id="9" name="Retângulo 8">
          <a:hlinkClick xmlns:r="http://schemas.openxmlformats.org/officeDocument/2006/relationships" r:id="rId8"/>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9</xdr:col>
      <xdr:colOff>395824</xdr:colOff>
      <xdr:row>0</xdr:row>
      <xdr:rowOff>0</xdr:rowOff>
    </xdr:from>
    <xdr:to>
      <xdr:col>11</xdr:col>
      <xdr:colOff>171990</xdr:colOff>
      <xdr:row>1</xdr:row>
      <xdr:rowOff>0</xdr:rowOff>
    </xdr:to>
    <xdr:sp macro="" textlink="">
      <xdr:nvSpPr>
        <xdr:cNvPr id="10" name="Retângulo 9">
          <a:hlinkClick xmlns:r="http://schemas.openxmlformats.org/officeDocument/2006/relationships" r:id="rId9"/>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6</xdr:col>
      <xdr:colOff>495300</xdr:colOff>
      <xdr:row>0</xdr:row>
      <xdr:rowOff>0</xdr:rowOff>
    </xdr:from>
    <xdr:to>
      <xdr:col>7</xdr:col>
      <xdr:colOff>378358</xdr:colOff>
      <xdr:row>1</xdr:row>
      <xdr:rowOff>0</xdr:rowOff>
    </xdr:to>
    <xdr:sp macro="" textlink="">
      <xdr:nvSpPr>
        <xdr:cNvPr id="11" name="Retângulo 10">
          <a:hlinkClick xmlns:r="http://schemas.openxmlformats.org/officeDocument/2006/relationships" r:id="rId10"/>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twoCellAnchor editAs="absolute">
    <xdr:from>
      <xdr:col>1</xdr:col>
      <xdr:colOff>1019175</xdr:colOff>
      <xdr:row>1</xdr:row>
      <xdr:rowOff>104775</xdr:rowOff>
    </xdr:from>
    <xdr:to>
      <xdr:col>2</xdr:col>
      <xdr:colOff>852491</xdr:colOff>
      <xdr:row>2</xdr:row>
      <xdr:rowOff>47625</xdr:rowOff>
    </xdr:to>
    <xdr:sp macro="" textlink="">
      <xdr:nvSpPr>
        <xdr:cNvPr id="12" name="Retângulo 11">
          <a:hlinkClick xmlns:r="http://schemas.openxmlformats.org/officeDocument/2006/relationships" r:id="rId6"/>
        </xdr:cNvPr>
        <xdr:cNvSpPr/>
      </xdr:nvSpPr>
      <xdr:spPr>
        <a:xfrm>
          <a:off x="1247775"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1</a:t>
          </a:r>
          <a:endParaRPr lang="pt-BR" sz="1100" b="0">
            <a:solidFill>
              <a:schemeClr val="bg1"/>
            </a:solidFill>
          </a:endParaRPr>
        </a:p>
      </xdr:txBody>
    </xdr:sp>
    <xdr:clientData/>
  </xdr:twoCellAnchor>
  <xdr:twoCellAnchor editAs="absolute">
    <xdr:from>
      <xdr:col>2</xdr:col>
      <xdr:colOff>942975</xdr:colOff>
      <xdr:row>1</xdr:row>
      <xdr:rowOff>104775</xdr:rowOff>
    </xdr:from>
    <xdr:to>
      <xdr:col>3</xdr:col>
      <xdr:colOff>776291</xdr:colOff>
      <xdr:row>2</xdr:row>
      <xdr:rowOff>47625</xdr:rowOff>
    </xdr:to>
    <xdr:sp macro="" textlink="">
      <xdr:nvSpPr>
        <xdr:cNvPr id="13" name="Retângulo 12">
          <a:hlinkClick xmlns:r="http://schemas.openxmlformats.org/officeDocument/2006/relationships" r:id="rId11"/>
        </xdr:cNvPr>
        <xdr:cNvSpPr/>
      </xdr:nvSpPr>
      <xdr:spPr>
        <a:xfrm>
          <a:off x="2333625"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2</a:t>
          </a:r>
          <a:endParaRPr lang="pt-BR" sz="1100" b="0">
            <a:solidFill>
              <a:schemeClr val="bg1"/>
            </a:solidFill>
          </a:endParaRPr>
        </a:p>
      </xdr:txBody>
    </xdr:sp>
    <xdr:clientData/>
  </xdr:twoCellAnchor>
  <xdr:twoCellAnchor editAs="absolute">
    <xdr:from>
      <xdr:col>3</xdr:col>
      <xdr:colOff>876300</xdr:colOff>
      <xdr:row>1</xdr:row>
      <xdr:rowOff>104775</xdr:rowOff>
    </xdr:from>
    <xdr:to>
      <xdr:col>4</xdr:col>
      <xdr:colOff>709616</xdr:colOff>
      <xdr:row>2</xdr:row>
      <xdr:rowOff>47625</xdr:rowOff>
    </xdr:to>
    <xdr:sp macro="" textlink="">
      <xdr:nvSpPr>
        <xdr:cNvPr id="14" name="Retângulo 13">
          <a:hlinkClick xmlns:r="http://schemas.openxmlformats.org/officeDocument/2006/relationships" r:id="rId12"/>
        </xdr:cNvPr>
        <xdr:cNvSpPr/>
      </xdr:nvSpPr>
      <xdr:spPr>
        <a:xfrm>
          <a:off x="3429000" y="676275"/>
          <a:ext cx="995366" cy="361950"/>
        </a:xfrm>
        <a:prstGeom prst="rect">
          <a:avLst/>
        </a:prstGeom>
        <a:solidFill>
          <a:schemeClr val="bg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ysClr val="windowText" lastClr="000000"/>
              </a:solidFill>
            </a:rPr>
            <a:t>Protocolo</a:t>
          </a:r>
          <a:r>
            <a:rPr lang="pt-BR" sz="1100" b="0" baseline="0">
              <a:solidFill>
                <a:sysClr val="windowText" lastClr="000000"/>
              </a:solidFill>
            </a:rPr>
            <a:t> 3</a:t>
          </a:r>
          <a:endParaRPr lang="pt-BR" sz="1100" b="0">
            <a:solidFill>
              <a:sysClr val="windowText" lastClr="000000"/>
            </a:solidFill>
          </a:endParaRPr>
        </a:p>
      </xdr:txBody>
    </xdr:sp>
    <xdr:clientData/>
  </xdr:twoCellAnchor>
  <xdr:twoCellAnchor editAs="absolute">
    <xdr:from>
      <xdr:col>4</xdr:col>
      <xdr:colOff>790575</xdr:colOff>
      <xdr:row>1</xdr:row>
      <xdr:rowOff>104775</xdr:rowOff>
    </xdr:from>
    <xdr:to>
      <xdr:col>5</xdr:col>
      <xdr:colOff>623891</xdr:colOff>
      <xdr:row>2</xdr:row>
      <xdr:rowOff>47625</xdr:rowOff>
    </xdr:to>
    <xdr:sp macro="" textlink="">
      <xdr:nvSpPr>
        <xdr:cNvPr id="15" name="Retângulo 14">
          <a:hlinkClick xmlns:r="http://schemas.openxmlformats.org/officeDocument/2006/relationships" r:id="rId13"/>
        </xdr:cNvPr>
        <xdr:cNvSpPr/>
      </xdr:nvSpPr>
      <xdr:spPr>
        <a:xfrm>
          <a:off x="4505325"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4</a:t>
          </a:r>
          <a:endParaRPr lang="pt-BR" sz="1100" b="0">
            <a:solidFill>
              <a:schemeClr val="bg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627866</xdr:colOff>
      <xdr:row>0</xdr:row>
      <xdr:rowOff>547687</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1</xdr:col>
      <xdr:colOff>840317</xdr:colOff>
      <xdr:row>0</xdr:row>
      <xdr:rowOff>1</xdr:rowOff>
    </xdr:from>
    <xdr:to>
      <xdr:col>2</xdr:col>
      <xdr:colOff>702208</xdr:colOff>
      <xdr:row>1</xdr:row>
      <xdr:rowOff>1</xdr:rowOff>
    </xdr:to>
    <xdr:sp macro="" textlink="">
      <xdr:nvSpPr>
        <xdr:cNvPr id="3" name="Retângulo 2">
          <a:hlinkClick xmlns:r="http://schemas.openxmlformats.org/officeDocument/2006/relationships" r:id="rId2"/>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2</xdr:col>
      <xdr:colOff>767031</xdr:colOff>
      <xdr:row>0</xdr:row>
      <xdr:rowOff>0</xdr:rowOff>
    </xdr:from>
    <xdr:to>
      <xdr:col>3</xdr:col>
      <xdr:colOff>697715</xdr:colOff>
      <xdr:row>1</xdr:row>
      <xdr:rowOff>0</xdr:rowOff>
    </xdr:to>
    <xdr:sp macro="" textlink="">
      <xdr:nvSpPr>
        <xdr:cNvPr id="4" name="Retângulo 3">
          <a:hlinkClick xmlns:r="http://schemas.openxmlformats.org/officeDocument/2006/relationships" r:id="rId3"/>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3</xdr:col>
      <xdr:colOff>781583</xdr:colOff>
      <xdr:row>0</xdr:row>
      <xdr:rowOff>0</xdr:rowOff>
    </xdr:from>
    <xdr:to>
      <xdr:col>4</xdr:col>
      <xdr:colOff>710149</xdr:colOff>
      <xdr:row>1</xdr:row>
      <xdr:rowOff>0</xdr:rowOff>
    </xdr:to>
    <xdr:sp macro="" textlink="">
      <xdr:nvSpPr>
        <xdr:cNvPr id="5" name="Retângulo 4">
          <a:hlinkClick xmlns:r="http://schemas.openxmlformats.org/officeDocument/2006/relationships" r:id="rId4"/>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4</xdr:col>
      <xdr:colOff>767823</xdr:colOff>
      <xdr:row>0</xdr:row>
      <xdr:rowOff>0</xdr:rowOff>
    </xdr:from>
    <xdr:to>
      <xdr:col>5</xdr:col>
      <xdr:colOff>629715</xdr:colOff>
      <xdr:row>1</xdr:row>
      <xdr:rowOff>0</xdr:rowOff>
    </xdr:to>
    <xdr:sp macro="" textlink="">
      <xdr:nvSpPr>
        <xdr:cNvPr id="6" name="Retângulo 5">
          <a:hlinkClick xmlns:r="http://schemas.openxmlformats.org/officeDocument/2006/relationships" r:id="rId5"/>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5</xdr:col>
      <xdr:colOff>682625</xdr:colOff>
      <xdr:row>0</xdr:row>
      <xdr:rowOff>0</xdr:rowOff>
    </xdr:from>
    <xdr:to>
      <xdr:col>6</xdr:col>
      <xdr:colOff>544517</xdr:colOff>
      <xdr:row>1</xdr:row>
      <xdr:rowOff>0</xdr:rowOff>
    </xdr:to>
    <xdr:sp macro="" textlink="">
      <xdr:nvSpPr>
        <xdr:cNvPr id="7" name="Retângulo 6">
          <a:hlinkClick xmlns:r="http://schemas.openxmlformats.org/officeDocument/2006/relationships" r:id="rId6"/>
        </xdr:cNvPr>
        <xdr:cNvSpPr/>
      </xdr:nvSpPr>
      <xdr:spPr>
        <a:xfrm>
          <a:off x="5435600" y="0"/>
          <a:ext cx="995367"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7</xdr:col>
      <xdr:colOff>649815</xdr:colOff>
      <xdr:row>0</xdr:row>
      <xdr:rowOff>0</xdr:rowOff>
    </xdr:from>
    <xdr:to>
      <xdr:col>8</xdr:col>
      <xdr:colOff>561448</xdr:colOff>
      <xdr:row>1</xdr:row>
      <xdr:rowOff>0</xdr:rowOff>
    </xdr:to>
    <xdr:sp macro="" textlink="">
      <xdr:nvSpPr>
        <xdr:cNvPr id="8" name="Retângulo 7">
          <a:hlinkClick xmlns:r="http://schemas.openxmlformats.org/officeDocument/2006/relationships" r:id="rId7"/>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8</xdr:col>
      <xdr:colOff>631291</xdr:colOff>
      <xdr:row>0</xdr:row>
      <xdr:rowOff>0</xdr:rowOff>
    </xdr:from>
    <xdr:to>
      <xdr:col>9</xdr:col>
      <xdr:colOff>571500</xdr:colOff>
      <xdr:row>1</xdr:row>
      <xdr:rowOff>0</xdr:rowOff>
    </xdr:to>
    <xdr:sp macro="" textlink="">
      <xdr:nvSpPr>
        <xdr:cNvPr id="9" name="Retângulo 8">
          <a:hlinkClick xmlns:r="http://schemas.openxmlformats.org/officeDocument/2006/relationships" r:id="rId8"/>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10</xdr:col>
      <xdr:colOff>24349</xdr:colOff>
      <xdr:row>0</xdr:row>
      <xdr:rowOff>0</xdr:rowOff>
    </xdr:from>
    <xdr:to>
      <xdr:col>11</xdr:col>
      <xdr:colOff>410115</xdr:colOff>
      <xdr:row>1</xdr:row>
      <xdr:rowOff>0</xdr:rowOff>
    </xdr:to>
    <xdr:sp macro="" textlink="">
      <xdr:nvSpPr>
        <xdr:cNvPr id="10" name="Retângulo 9">
          <a:hlinkClick xmlns:r="http://schemas.openxmlformats.org/officeDocument/2006/relationships" r:id="rId9"/>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6</xdr:col>
      <xdr:colOff>647700</xdr:colOff>
      <xdr:row>0</xdr:row>
      <xdr:rowOff>0</xdr:rowOff>
    </xdr:from>
    <xdr:to>
      <xdr:col>7</xdr:col>
      <xdr:colOff>559333</xdr:colOff>
      <xdr:row>1</xdr:row>
      <xdr:rowOff>0</xdr:rowOff>
    </xdr:to>
    <xdr:sp macro="" textlink="">
      <xdr:nvSpPr>
        <xdr:cNvPr id="11" name="Retângulo 10">
          <a:hlinkClick xmlns:r="http://schemas.openxmlformats.org/officeDocument/2006/relationships" r:id="rId10"/>
        </xdr:cNvPr>
        <xdr:cNvSpPr/>
      </xdr:nvSpPr>
      <xdr:spPr>
        <a:xfrm>
          <a:off x="653415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twoCellAnchor editAs="absolute">
    <xdr:from>
      <xdr:col>1</xdr:col>
      <xdr:colOff>1028700</xdr:colOff>
      <xdr:row>1</xdr:row>
      <xdr:rowOff>104775</xdr:rowOff>
    </xdr:from>
    <xdr:to>
      <xdr:col>2</xdr:col>
      <xdr:colOff>890591</xdr:colOff>
      <xdr:row>2</xdr:row>
      <xdr:rowOff>47625</xdr:rowOff>
    </xdr:to>
    <xdr:sp macro="" textlink="">
      <xdr:nvSpPr>
        <xdr:cNvPr id="12" name="Retângulo 11">
          <a:hlinkClick xmlns:r="http://schemas.openxmlformats.org/officeDocument/2006/relationships" r:id="rId6"/>
        </xdr:cNvPr>
        <xdr:cNvSpPr/>
      </xdr:nvSpPr>
      <xdr:spPr>
        <a:xfrm>
          <a:off x="1247775"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1</a:t>
          </a:r>
          <a:endParaRPr lang="pt-BR" sz="1100" b="0">
            <a:solidFill>
              <a:schemeClr val="bg1"/>
            </a:solidFill>
          </a:endParaRPr>
        </a:p>
      </xdr:txBody>
    </xdr:sp>
    <xdr:clientData/>
  </xdr:twoCellAnchor>
  <xdr:twoCellAnchor editAs="absolute">
    <xdr:from>
      <xdr:col>2</xdr:col>
      <xdr:colOff>981075</xdr:colOff>
      <xdr:row>1</xdr:row>
      <xdr:rowOff>104775</xdr:rowOff>
    </xdr:from>
    <xdr:to>
      <xdr:col>3</xdr:col>
      <xdr:colOff>842966</xdr:colOff>
      <xdr:row>2</xdr:row>
      <xdr:rowOff>47625</xdr:rowOff>
    </xdr:to>
    <xdr:sp macro="" textlink="">
      <xdr:nvSpPr>
        <xdr:cNvPr id="13" name="Retângulo 12">
          <a:hlinkClick xmlns:r="http://schemas.openxmlformats.org/officeDocument/2006/relationships" r:id="rId11"/>
        </xdr:cNvPr>
        <xdr:cNvSpPr/>
      </xdr:nvSpPr>
      <xdr:spPr>
        <a:xfrm>
          <a:off x="2333625"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2</a:t>
          </a:r>
          <a:endParaRPr lang="pt-BR" sz="1100" b="0">
            <a:solidFill>
              <a:schemeClr val="bg1"/>
            </a:solidFill>
          </a:endParaRPr>
        </a:p>
      </xdr:txBody>
    </xdr:sp>
    <xdr:clientData/>
  </xdr:twoCellAnchor>
  <xdr:twoCellAnchor editAs="absolute">
    <xdr:from>
      <xdr:col>3</xdr:col>
      <xdr:colOff>942975</xdr:colOff>
      <xdr:row>1</xdr:row>
      <xdr:rowOff>104775</xdr:rowOff>
    </xdr:from>
    <xdr:to>
      <xdr:col>4</xdr:col>
      <xdr:colOff>804866</xdr:colOff>
      <xdr:row>2</xdr:row>
      <xdr:rowOff>47625</xdr:rowOff>
    </xdr:to>
    <xdr:sp macro="" textlink="">
      <xdr:nvSpPr>
        <xdr:cNvPr id="14" name="Retângulo 13">
          <a:hlinkClick xmlns:r="http://schemas.openxmlformats.org/officeDocument/2006/relationships" r:id="rId12"/>
        </xdr:cNvPr>
        <xdr:cNvSpPr/>
      </xdr:nvSpPr>
      <xdr:spPr>
        <a:xfrm>
          <a:off x="3429000" y="676275"/>
          <a:ext cx="995366" cy="3619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chemeClr val="bg1"/>
              </a:solidFill>
            </a:rPr>
            <a:t>Protocolo</a:t>
          </a:r>
          <a:r>
            <a:rPr lang="pt-BR" sz="1100" b="0" baseline="0">
              <a:solidFill>
                <a:schemeClr val="bg1"/>
              </a:solidFill>
            </a:rPr>
            <a:t> 3</a:t>
          </a:r>
          <a:endParaRPr lang="pt-BR" sz="1100" b="0">
            <a:solidFill>
              <a:schemeClr val="bg1"/>
            </a:solidFill>
          </a:endParaRPr>
        </a:p>
      </xdr:txBody>
    </xdr:sp>
    <xdr:clientData/>
  </xdr:twoCellAnchor>
  <xdr:twoCellAnchor editAs="absolute">
    <xdr:from>
      <xdr:col>4</xdr:col>
      <xdr:colOff>885825</xdr:colOff>
      <xdr:row>1</xdr:row>
      <xdr:rowOff>104775</xdr:rowOff>
    </xdr:from>
    <xdr:to>
      <xdr:col>5</xdr:col>
      <xdr:colOff>747716</xdr:colOff>
      <xdr:row>2</xdr:row>
      <xdr:rowOff>47625</xdr:rowOff>
    </xdr:to>
    <xdr:sp macro="" textlink="">
      <xdr:nvSpPr>
        <xdr:cNvPr id="15" name="Retângulo 14">
          <a:hlinkClick xmlns:r="http://schemas.openxmlformats.org/officeDocument/2006/relationships" r:id="rId13"/>
        </xdr:cNvPr>
        <xdr:cNvSpPr/>
      </xdr:nvSpPr>
      <xdr:spPr>
        <a:xfrm>
          <a:off x="4505325" y="676275"/>
          <a:ext cx="995366" cy="361950"/>
        </a:xfrm>
        <a:prstGeom prst="rect">
          <a:avLst/>
        </a:prstGeom>
        <a:solidFill>
          <a:schemeClr val="bg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0">
              <a:solidFill>
                <a:sysClr val="windowText" lastClr="000000"/>
              </a:solidFill>
            </a:rPr>
            <a:t>Protocolo</a:t>
          </a:r>
          <a:r>
            <a:rPr lang="pt-BR" sz="1100" b="0" baseline="0">
              <a:solidFill>
                <a:sysClr val="windowText" lastClr="000000"/>
              </a:solidFill>
            </a:rPr>
            <a:t> 4</a:t>
          </a:r>
          <a:endParaRPr lang="pt-BR" sz="1100" b="0">
            <a:solidFill>
              <a:sysClr val="windowText" lastClr="00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xdr:col>
      <xdr:colOff>561191</xdr:colOff>
      <xdr:row>0</xdr:row>
      <xdr:rowOff>547687</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46941" cy="547687"/>
        </a:xfrm>
        <a:prstGeom prst="rect">
          <a:avLst/>
        </a:prstGeom>
        <a:ln>
          <a:noFill/>
        </a:ln>
      </xdr:spPr>
    </xdr:pic>
    <xdr:clientData/>
  </xdr:twoCellAnchor>
  <xdr:twoCellAnchor editAs="absolute">
    <xdr:from>
      <xdr:col>2</xdr:col>
      <xdr:colOff>164042</xdr:colOff>
      <xdr:row>0</xdr:row>
      <xdr:rowOff>1</xdr:rowOff>
    </xdr:from>
    <xdr:to>
      <xdr:col>3</xdr:col>
      <xdr:colOff>549808</xdr:colOff>
      <xdr:row>1</xdr:row>
      <xdr:rowOff>1</xdr:rowOff>
    </xdr:to>
    <xdr:sp macro="" textlink="">
      <xdr:nvSpPr>
        <xdr:cNvPr id="3" name="Retângulo 2">
          <a:hlinkClick xmlns:r="http://schemas.openxmlformats.org/officeDocument/2006/relationships" r:id="rId2"/>
        </xdr:cNvPr>
        <xdr:cNvSpPr/>
      </xdr:nvSpPr>
      <xdr:spPr>
        <a:xfrm>
          <a:off x="1059392" y="1"/>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INÍCIO</a:t>
          </a:r>
        </a:p>
      </xdr:txBody>
    </xdr:sp>
    <xdr:clientData/>
  </xdr:twoCellAnchor>
  <xdr:twoCellAnchor editAs="absolute">
    <xdr:from>
      <xdr:col>4</xdr:col>
      <xdr:colOff>5031</xdr:colOff>
      <xdr:row>0</xdr:row>
      <xdr:rowOff>0</xdr:rowOff>
    </xdr:from>
    <xdr:to>
      <xdr:col>5</xdr:col>
      <xdr:colOff>459590</xdr:colOff>
      <xdr:row>1</xdr:row>
      <xdr:rowOff>0</xdr:rowOff>
    </xdr:to>
    <xdr:sp macro="" textlink="">
      <xdr:nvSpPr>
        <xdr:cNvPr id="4" name="Retângulo 3">
          <a:hlinkClick xmlns:r="http://schemas.openxmlformats.org/officeDocument/2006/relationships" r:id="rId3"/>
        </xdr:cNvPr>
        <xdr:cNvSpPr/>
      </xdr:nvSpPr>
      <xdr:spPr>
        <a:xfrm>
          <a:off x="2119581" y="0"/>
          <a:ext cx="1064159"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INTRODUÇÃO</a:t>
          </a:r>
        </a:p>
      </xdr:txBody>
    </xdr:sp>
    <xdr:clientData/>
  </xdr:twoCellAnchor>
  <xdr:twoCellAnchor editAs="absolute">
    <xdr:from>
      <xdr:col>5</xdr:col>
      <xdr:colOff>543458</xdr:colOff>
      <xdr:row>0</xdr:row>
      <xdr:rowOff>0</xdr:rowOff>
    </xdr:from>
    <xdr:to>
      <xdr:col>7</xdr:col>
      <xdr:colOff>100549</xdr:colOff>
      <xdr:row>1</xdr:row>
      <xdr:rowOff>0</xdr:rowOff>
    </xdr:to>
    <xdr:sp macro="" textlink="">
      <xdr:nvSpPr>
        <xdr:cNvPr id="5" name="Retângulo 4">
          <a:hlinkClick xmlns:r="http://schemas.openxmlformats.org/officeDocument/2006/relationships" r:id="rId4"/>
        </xdr:cNvPr>
        <xdr:cNvSpPr/>
      </xdr:nvSpPr>
      <xdr:spPr>
        <a:xfrm>
          <a:off x="3267608" y="0"/>
          <a:ext cx="1062041"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COMITÊ DE CRISE</a:t>
          </a:r>
        </a:p>
      </xdr:txBody>
    </xdr:sp>
    <xdr:clientData/>
  </xdr:twoCellAnchor>
  <xdr:twoCellAnchor editAs="absolute">
    <xdr:from>
      <xdr:col>7</xdr:col>
      <xdr:colOff>158223</xdr:colOff>
      <xdr:row>0</xdr:row>
      <xdr:rowOff>0</xdr:rowOff>
    </xdr:from>
    <xdr:to>
      <xdr:col>8</xdr:col>
      <xdr:colOff>382065</xdr:colOff>
      <xdr:row>1</xdr:row>
      <xdr:rowOff>0</xdr:rowOff>
    </xdr:to>
    <xdr:sp macro="" textlink="">
      <xdr:nvSpPr>
        <xdr:cNvPr id="6" name="Retângulo 5">
          <a:hlinkClick xmlns:r="http://schemas.openxmlformats.org/officeDocument/2006/relationships" r:id="rId5"/>
        </xdr:cNvPr>
        <xdr:cNvSpPr/>
      </xdr:nvSpPr>
      <xdr:spPr>
        <a:xfrm>
          <a:off x="4387323"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RISCOS</a:t>
          </a:r>
        </a:p>
      </xdr:txBody>
    </xdr:sp>
    <xdr:clientData/>
  </xdr:twoCellAnchor>
  <xdr:twoCellAnchor editAs="absolute">
    <xdr:from>
      <xdr:col>8</xdr:col>
      <xdr:colOff>434975</xdr:colOff>
      <xdr:row>0</xdr:row>
      <xdr:rowOff>0</xdr:rowOff>
    </xdr:from>
    <xdr:to>
      <xdr:col>10</xdr:col>
      <xdr:colOff>354017</xdr:colOff>
      <xdr:row>1</xdr:row>
      <xdr:rowOff>0</xdr:rowOff>
    </xdr:to>
    <xdr:sp macro="" textlink="">
      <xdr:nvSpPr>
        <xdr:cNvPr id="7" name="Retângulo 6">
          <a:hlinkClick xmlns:r="http://schemas.openxmlformats.org/officeDocument/2006/relationships" r:id="rId6"/>
        </xdr:cNvPr>
        <xdr:cNvSpPr/>
      </xdr:nvSpPr>
      <xdr:spPr>
        <a:xfrm>
          <a:off x="5435600" y="0"/>
          <a:ext cx="995367"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PROTOCOLOS</a:t>
          </a:r>
        </a:p>
      </xdr:txBody>
    </xdr:sp>
    <xdr:clientData/>
  </xdr:twoCellAnchor>
  <xdr:twoCellAnchor editAs="absolute">
    <xdr:from>
      <xdr:col>13</xdr:col>
      <xdr:colOff>297390</xdr:colOff>
      <xdr:row>0</xdr:row>
      <xdr:rowOff>0</xdr:rowOff>
    </xdr:from>
    <xdr:to>
      <xdr:col>16</xdr:col>
      <xdr:colOff>56623</xdr:colOff>
      <xdr:row>1</xdr:row>
      <xdr:rowOff>0</xdr:rowOff>
    </xdr:to>
    <xdr:sp macro="" textlink="">
      <xdr:nvSpPr>
        <xdr:cNvPr id="8" name="Retângulo 7">
          <a:hlinkClick xmlns:r="http://schemas.openxmlformats.org/officeDocument/2006/relationships" r:id="rId7"/>
        </xdr:cNvPr>
        <xdr:cNvSpPr/>
      </xdr:nvSpPr>
      <xdr:spPr>
        <a:xfrm>
          <a:off x="7669740" y="0"/>
          <a:ext cx="1045108" cy="5715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DÚVIDAS</a:t>
          </a:r>
        </a:p>
      </xdr:txBody>
    </xdr:sp>
    <xdr:clientData/>
  </xdr:twoCellAnchor>
  <xdr:twoCellAnchor editAs="absolute">
    <xdr:from>
      <xdr:col>16</xdr:col>
      <xdr:colOff>126466</xdr:colOff>
      <xdr:row>0</xdr:row>
      <xdr:rowOff>0</xdr:rowOff>
    </xdr:from>
    <xdr:to>
      <xdr:col>18</xdr:col>
      <xdr:colOff>342900</xdr:colOff>
      <xdr:row>1</xdr:row>
      <xdr:rowOff>0</xdr:rowOff>
    </xdr:to>
    <xdr:sp macro="" textlink="">
      <xdr:nvSpPr>
        <xdr:cNvPr id="9" name="Retângulo 8">
          <a:hlinkClick xmlns:r="http://schemas.openxmlformats.org/officeDocument/2006/relationships" r:id="rId8"/>
        </xdr:cNvPr>
        <xdr:cNvSpPr/>
      </xdr:nvSpPr>
      <xdr:spPr>
        <a:xfrm>
          <a:off x="8784691" y="0"/>
          <a:ext cx="1073684"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SUGESTÕES</a:t>
          </a:r>
        </a:p>
      </xdr:txBody>
    </xdr:sp>
    <xdr:clientData/>
  </xdr:twoCellAnchor>
  <xdr:twoCellAnchor editAs="absolute">
    <xdr:from>
      <xdr:col>18</xdr:col>
      <xdr:colOff>405349</xdr:colOff>
      <xdr:row>0</xdr:row>
      <xdr:rowOff>0</xdr:rowOff>
    </xdr:from>
    <xdr:to>
      <xdr:col>21</xdr:col>
      <xdr:colOff>114840</xdr:colOff>
      <xdr:row>1</xdr:row>
      <xdr:rowOff>0</xdr:rowOff>
    </xdr:to>
    <xdr:sp macro="" textlink="">
      <xdr:nvSpPr>
        <xdr:cNvPr id="10" name="Retângulo 9">
          <a:hlinkClick xmlns:r="http://schemas.openxmlformats.org/officeDocument/2006/relationships" r:id="rId9"/>
        </xdr:cNvPr>
        <xdr:cNvSpPr/>
      </xdr:nvSpPr>
      <xdr:spPr>
        <a:xfrm>
          <a:off x="9920824" y="0"/>
          <a:ext cx="995366" cy="5715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SOBRE A SOUZA</a:t>
          </a:r>
        </a:p>
      </xdr:txBody>
    </xdr:sp>
    <xdr:clientData/>
  </xdr:twoCellAnchor>
  <xdr:twoCellAnchor editAs="absolute">
    <xdr:from>
      <xdr:col>11</xdr:col>
      <xdr:colOff>19050</xdr:colOff>
      <xdr:row>0</xdr:row>
      <xdr:rowOff>0</xdr:rowOff>
    </xdr:from>
    <xdr:to>
      <xdr:col>13</xdr:col>
      <xdr:colOff>206908</xdr:colOff>
      <xdr:row>1</xdr:row>
      <xdr:rowOff>0</xdr:rowOff>
    </xdr:to>
    <xdr:sp macro="" textlink="">
      <xdr:nvSpPr>
        <xdr:cNvPr id="11" name="Retângulo 10">
          <a:hlinkClick xmlns:r="http://schemas.openxmlformats.org/officeDocument/2006/relationships" r:id="rId10"/>
        </xdr:cNvPr>
        <xdr:cNvSpPr/>
      </xdr:nvSpPr>
      <xdr:spPr>
        <a:xfrm>
          <a:off x="6534150" y="0"/>
          <a:ext cx="1045108" cy="571500"/>
        </a:xfrm>
        <a:prstGeom prst="rect">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pt-BR" sz="1100" b="1">
              <a:solidFill>
                <a:schemeClr val="bg1"/>
              </a:solidFill>
            </a:rPr>
            <a:t>RELATÓRIO</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os/01.%20Negocios/01.%20LOJA-VIRTUAL/02-Novos%20Projetos/Controle%20de%20treinamentos%20Deivid/SOUZA%20-%20Gest&#227;o%20de%20Treinamentos_V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os/01.%20Negocios/01.%20LOJA-VIRTUAL/02-Novos%20Projetos/Cintia%20Carvalho/Cadastro-e-Controle-de-Funcion&#225;rios-e-Treinamentos_V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
      <sheetName val="CdPro"/>
      <sheetName val="CdCar"/>
      <sheetName val="CdFun"/>
      <sheetName val="CdSet"/>
      <sheetName val="CadInst"/>
      <sheetName val="CdTre"/>
      <sheetName val="CdFuc"/>
      <sheetName val="CNH"/>
      <sheetName val="ASO"/>
      <sheetName val="Lanç"/>
      <sheetName val="Treino"/>
      <sheetName val="Result"/>
      <sheetName val="Graf"/>
      <sheetName val="Rel"/>
      <sheetName val="Dúvidas"/>
      <sheetName val="Sugestões"/>
      <sheetName val="Sobre a SOUZ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
          <cell r="X3">
            <v>2017</v>
          </cell>
        </row>
        <row r="5">
          <cell r="X5">
            <v>2018</v>
          </cell>
        </row>
        <row r="6">
          <cell r="X6">
            <v>2019</v>
          </cell>
        </row>
        <row r="7">
          <cell r="X7">
            <v>2020</v>
          </cell>
        </row>
        <row r="8">
          <cell r="X8">
            <v>2021</v>
          </cell>
        </row>
        <row r="9">
          <cell r="X9">
            <v>2022</v>
          </cell>
        </row>
        <row r="10">
          <cell r="X10">
            <v>2023</v>
          </cell>
        </row>
        <row r="11">
          <cell r="X11">
            <v>2024</v>
          </cell>
        </row>
        <row r="12">
          <cell r="X12">
            <v>2025</v>
          </cell>
        </row>
      </sheetData>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ício"/>
      <sheetName val="CadEmp"/>
      <sheetName val="CadFun"/>
      <sheetName val="CadTrei"/>
      <sheetName val="CadSet"/>
      <sheetName val="ConFun"/>
      <sheetName val="ASO"/>
      <sheetName val="Lanç"/>
      <sheetName val="Treinamentos"/>
      <sheetName val="Res"/>
      <sheetName val="Gra"/>
      <sheetName val="Rel"/>
      <sheetName val="Dúvidas"/>
      <sheetName val="Sugestões"/>
      <sheetName val="Sobre a SOUZA"/>
    </sheetNames>
    <sheetDataSet>
      <sheetData sheetId="0"/>
      <sheetData sheetId="1"/>
      <sheetData sheetId="2">
        <row r="1">
          <cell r="C1" t="str">
            <v>1. CADASTRO</v>
          </cell>
        </row>
        <row r="5">
          <cell r="C5" t="str">
            <v>Nome</v>
          </cell>
        </row>
        <row r="6">
          <cell r="C6" t="str">
            <v>Amanda Santos</v>
          </cell>
        </row>
        <row r="7">
          <cell r="C7" t="str">
            <v>Carlos Carvalho</v>
          </cell>
        </row>
        <row r="8">
          <cell r="C8" t="str">
            <v>Vitor Melo</v>
          </cell>
        </row>
        <row r="9">
          <cell r="C9" t="str">
            <v>Alessandro Santos</v>
          </cell>
        </row>
        <row r="10">
          <cell r="C10" t="str">
            <v>Mariana Barbosa</v>
          </cell>
        </row>
        <row r="11">
          <cell r="C11" t="str">
            <v>Ana Silva</v>
          </cell>
        </row>
        <row r="12">
          <cell r="C12" t="str">
            <v>Rosangela</v>
          </cell>
        </row>
        <row r="13">
          <cell r="C13" t="str">
            <v>Sergio Melo</v>
          </cell>
        </row>
        <row r="14">
          <cell r="C14" t="str">
            <v>José Gomes</v>
          </cell>
        </row>
        <row r="15">
          <cell r="C15" t="str">
            <v>Maria Souza</v>
          </cell>
        </row>
        <row r="16">
          <cell r="C16" t="str">
            <v>Antônio Vargas</v>
          </cell>
        </row>
        <row r="17">
          <cell r="C17" t="str">
            <v>Hugo Pereira</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8" Type="http://schemas.openxmlformats.org/officeDocument/2006/relationships/hyperlink" Target="https://www.souza.xyz/produto/pacote-de-planilhas-de-operacoes/" TargetMode="External"/><Relationship Id="rId13" Type="http://schemas.openxmlformats.org/officeDocument/2006/relationships/hyperlink" Target="https://www.souza.xyz/produto/planilha-indicadores-rh/" TargetMode="External"/><Relationship Id="rId18" Type="http://schemas.openxmlformats.org/officeDocument/2006/relationships/hyperlink" Target="8%20Matriz%20GUT/Compre%20todas%20as%20planilhas%20da%20SOUZA%20por%20um%20pre&#231;o%20que%20voc&#234;%20n&#227;o%20vai%20acreditar." TargetMode="External"/><Relationship Id="rId3" Type="http://schemas.openxmlformats.org/officeDocument/2006/relationships/hyperlink" Target="http://luz.vc/ferramentas/planilhas-prontas/planilha-matriz-bcg/?utm_source=referral&amp;utm_medium=produtos&amp;utm_campaign=swot3" TargetMode="External"/><Relationship Id="rId21" Type="http://schemas.openxmlformats.org/officeDocument/2006/relationships/hyperlink" Target="https://www.souza.xyz/produto/pacote-de-planilhas-de-operacoes/" TargetMode="External"/><Relationship Id="rId7" Type="http://schemas.openxmlformats.org/officeDocument/2006/relationships/hyperlink" Target="http://luz.vc/ferramentas/pacotes/mapeamento-gerenciamento-de-processos/?utm_source=produto&amp;utm_medium=referral&amp;utm_campaign=gut3" TargetMode="External"/><Relationship Id="rId12" Type="http://schemas.openxmlformats.org/officeDocument/2006/relationships/hyperlink" Target="https://www.souza.xyz/produto/avaliacao-desempenho-competencias/" TargetMode="External"/><Relationship Id="rId17" Type="http://schemas.openxmlformats.org/officeDocument/2006/relationships/hyperlink" Target="https://www.souza.xyz/produto/pacote-todas-as-planilhas-da-souza/" TargetMode="External"/><Relationship Id="rId2" Type="http://schemas.openxmlformats.org/officeDocument/2006/relationships/hyperlink" Target="http://luz.vc/ferramentas/planilhas-prontas/planilha-de-fluxo-de-caixa/?utm_source=referral&amp;utm_medium=produtos&amp;utm_campaign=eve3" TargetMode="External"/><Relationship Id="rId16" Type="http://schemas.openxmlformats.org/officeDocument/2006/relationships/hyperlink" Target="https://www.souza.xyz/produto/planilha-de-pesquisa-de-clima-organizacional-3-0/" TargetMode="External"/><Relationship Id="rId20" Type="http://schemas.openxmlformats.org/officeDocument/2006/relationships/hyperlink" Target="https://www.souza.xyz/produto/pacote-planilhas-gestao-seguranca/" TargetMode="External"/><Relationship Id="rId1" Type="http://schemas.openxmlformats.org/officeDocument/2006/relationships/hyperlink" Target="http://luz.vc/ferramentas/planilhas-prontas/planilha-avaliacao-desempenho-competencia/?utm_source=referral&amp;utm_medium=produtos&amp;utm_campaign=fc3" TargetMode="External"/><Relationship Id="rId6" Type="http://schemas.openxmlformats.org/officeDocument/2006/relationships/hyperlink" Target="http://luz.vc/ferramentas/pacotes/pacote-de-planilhas-de-financas-empresariais/?utm_source=produtos&amp;utm_medium=referral&amp;utm_campaign=fcanalisebanc3" TargetMode="External"/><Relationship Id="rId11" Type="http://schemas.openxmlformats.org/officeDocument/2006/relationships/hyperlink" Target="https://www.souza.xyz/produto/avaliacao-desempenho-competencias/" TargetMode="External"/><Relationship Id="rId24" Type="http://schemas.openxmlformats.org/officeDocument/2006/relationships/drawing" Target="../drawings/drawing11.xml"/><Relationship Id="rId5" Type="http://schemas.openxmlformats.org/officeDocument/2006/relationships/hyperlink" Target="http://luz.vc/ferramentas/pacotes/pacote-de-planilhas-de-financas-empresariais/?utm_source=produtos&amp;utm_medium=referral&amp;utm_campaign=fcanalisebanc3" TargetMode="External"/><Relationship Id="rId15" Type="http://schemas.openxmlformats.org/officeDocument/2006/relationships/hyperlink" Target="https://www.souza.xyz/produto/planilha-de-pesquisa-de-clima-organizacional-3-0/" TargetMode="External"/><Relationship Id="rId23" Type="http://schemas.openxmlformats.org/officeDocument/2006/relationships/printerSettings" Target="../printerSettings/printerSettings7.bin"/><Relationship Id="rId10" Type="http://schemas.openxmlformats.org/officeDocument/2006/relationships/hyperlink" Target="https://www.souza.xyz/produto/pacote-planilhas-de-rh/" TargetMode="External"/><Relationship Id="rId19" Type="http://schemas.openxmlformats.org/officeDocument/2006/relationships/hyperlink" Target="https://www.souza.xyz/produto/pacote-planilhas-gestao-seguranca/" TargetMode="External"/><Relationship Id="rId4" Type="http://schemas.openxmlformats.org/officeDocument/2006/relationships/hyperlink" Target="http://luz.vc/ferramentas/planilhas-prontas/planilha-matriz-bcg/?utm_source=referral&amp;utm_medium=produtos&amp;utm_campaign=swot3" TargetMode="External"/><Relationship Id="rId9" Type="http://schemas.openxmlformats.org/officeDocument/2006/relationships/hyperlink" Target="http://luz.vc/ferramentas/planilhas-prontas/planilha-de-diagrama-de-ishikawa/?utm_source=produto&amp;utm_medium=referral&amp;utm_campaign=gut3" TargetMode="External"/><Relationship Id="rId14" Type="http://schemas.openxmlformats.org/officeDocument/2006/relationships/hyperlink" Target="https://www.souza.xyz/produto/planilha-indicadores-rh/" TargetMode="External"/><Relationship Id="rId22" Type="http://schemas.openxmlformats.org/officeDocument/2006/relationships/hyperlink" Target="https://www.souza.xyz/produto/pacote-planilhas-de-rh/"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3" Type="http://schemas.openxmlformats.org/officeDocument/2006/relationships/hyperlink" Target="mailto:jfs2016@minhaempresa.com" TargetMode="External"/><Relationship Id="rId7" Type="http://schemas.openxmlformats.org/officeDocument/2006/relationships/printerSettings" Target="../printerSettings/printerSettings2.bin"/><Relationship Id="rId2" Type="http://schemas.openxmlformats.org/officeDocument/2006/relationships/hyperlink" Target="mailto:jdsouza2012@minhaempresa.com" TargetMode="External"/><Relationship Id="rId1" Type="http://schemas.openxmlformats.org/officeDocument/2006/relationships/hyperlink" Target="mailto:fdsouza2016@minhaempresa.com" TargetMode="External"/><Relationship Id="rId6" Type="http://schemas.openxmlformats.org/officeDocument/2006/relationships/hyperlink" Target="mailto:cam2016@minhaempresa.com" TargetMode="External"/><Relationship Id="rId5" Type="http://schemas.openxmlformats.org/officeDocument/2006/relationships/hyperlink" Target="mailto:fsc2016@minhaempresa.com" TargetMode="External"/><Relationship Id="rId10" Type="http://schemas.openxmlformats.org/officeDocument/2006/relationships/comments" Target="../comments1.xml"/><Relationship Id="rId4" Type="http://schemas.openxmlformats.org/officeDocument/2006/relationships/hyperlink" Target="mailto:sca2016@minhaempresa.com" TargetMode="External"/><Relationship Id="rId9"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61"/>
  <sheetViews>
    <sheetView showGridLines="0" tabSelected="1" workbookViewId="0"/>
  </sheetViews>
  <sheetFormatPr defaultRowHeight="15" x14ac:dyDescent="0.25"/>
  <cols>
    <col min="1" max="1" width="2.7109375" style="15" customWidth="1"/>
    <col min="2" max="3" width="9.140625" style="189" customWidth="1"/>
    <col min="4" max="12" width="13.42578125" style="189" customWidth="1"/>
    <col min="13" max="16384" width="9.140625" style="15"/>
  </cols>
  <sheetData>
    <row r="1" spans="2:12" s="11" customFormat="1" ht="45" customHeight="1" x14ac:dyDescent="0.25"/>
    <row r="2" spans="2:12" s="12" customFormat="1" ht="33" customHeight="1" x14ac:dyDescent="0.25"/>
    <row r="3" spans="2:12" s="180" customFormat="1" x14ac:dyDescent="0.25"/>
    <row r="4" spans="2:12" s="180" customFormat="1" ht="46.5" x14ac:dyDescent="0.25">
      <c r="B4" s="181" t="s">
        <v>163</v>
      </c>
      <c r="C4" s="181"/>
      <c r="D4" s="181"/>
      <c r="E4" s="181"/>
      <c r="F4" s="181"/>
      <c r="G4" s="181"/>
      <c r="H4" s="181"/>
      <c r="I4" s="181"/>
      <c r="J4" s="181"/>
      <c r="K4" s="181"/>
      <c r="L4" s="181"/>
    </row>
    <row r="5" spans="2:12" s="180" customFormat="1" ht="61.5" x14ac:dyDescent="0.25">
      <c r="B5" s="182" t="s">
        <v>12</v>
      </c>
      <c r="C5" s="182"/>
      <c r="D5" s="182"/>
      <c r="E5" s="182"/>
      <c r="F5" s="182"/>
      <c r="G5" s="182"/>
      <c r="H5" s="182"/>
      <c r="I5" s="182"/>
      <c r="J5" s="182"/>
      <c r="K5" s="182"/>
      <c r="L5" s="182"/>
    </row>
    <row r="6" spans="2:12" x14ac:dyDescent="0.25">
      <c r="B6" s="183" t="s">
        <v>129</v>
      </c>
      <c r="C6" s="183"/>
      <c r="D6" s="183"/>
      <c r="E6" s="183"/>
      <c r="F6" s="183"/>
      <c r="G6" s="183"/>
      <c r="H6" s="183"/>
      <c r="I6" s="183"/>
      <c r="J6" s="183"/>
      <c r="K6" s="183"/>
      <c r="L6" s="183"/>
    </row>
    <row r="7" spans="2:12" x14ac:dyDescent="0.25">
      <c r="B7" s="184" t="s">
        <v>125</v>
      </c>
      <c r="C7" s="184"/>
      <c r="D7" s="184"/>
      <c r="E7" s="184"/>
      <c r="F7" s="184"/>
      <c r="G7" s="184"/>
      <c r="H7" s="184"/>
      <c r="I7" s="184"/>
      <c r="J7" s="184"/>
      <c r="K7" s="184"/>
      <c r="L7" s="184"/>
    </row>
    <row r="8" spans="2:12" x14ac:dyDescent="0.25">
      <c r="B8" s="185"/>
      <c r="C8" s="185"/>
      <c r="D8" s="185"/>
      <c r="E8" s="185"/>
      <c r="F8" s="185"/>
      <c r="G8" s="185"/>
      <c r="H8" s="185"/>
      <c r="I8" s="185"/>
      <c r="J8" s="185"/>
      <c r="K8" s="185"/>
      <c r="L8" s="185"/>
    </row>
    <row r="9" spans="2:12" ht="15" customHeight="1" x14ac:dyDescent="0.25">
      <c r="B9" s="186"/>
      <c r="C9" s="186"/>
      <c r="D9" s="187" t="s">
        <v>130</v>
      </c>
      <c r="E9" s="187"/>
      <c r="F9" s="187"/>
      <c r="G9" s="187"/>
      <c r="H9" s="188"/>
      <c r="I9" s="188"/>
      <c r="J9" s="188"/>
    </row>
    <row r="10" spans="2:12" ht="15" customHeight="1" x14ac:dyDescent="0.25">
      <c r="B10" s="186"/>
      <c r="C10" s="186"/>
      <c r="D10" s="187"/>
      <c r="E10" s="187"/>
      <c r="F10" s="187"/>
      <c r="G10" s="187"/>
      <c r="H10" s="190"/>
      <c r="I10" s="190"/>
      <c r="J10" s="190"/>
      <c r="K10" s="191"/>
    </row>
    <row r="11" spans="2:12" x14ac:dyDescent="0.25">
      <c r="B11" s="192" t="s">
        <v>131</v>
      </c>
      <c r="C11" s="192"/>
      <c r="D11" s="192"/>
      <c r="E11" s="192"/>
      <c r="F11" s="192"/>
      <c r="G11" s="192"/>
      <c r="H11" s="192"/>
      <c r="I11" s="192"/>
      <c r="J11" s="192"/>
      <c r="K11" s="192"/>
      <c r="L11" s="192"/>
    </row>
    <row r="12" spans="2:12" x14ac:dyDescent="0.25">
      <c r="B12" s="192"/>
      <c r="C12" s="192"/>
      <c r="D12" s="192"/>
      <c r="E12" s="192"/>
      <c r="F12" s="192"/>
      <c r="G12" s="192"/>
      <c r="H12" s="192"/>
      <c r="I12" s="192"/>
      <c r="J12" s="192"/>
      <c r="K12" s="192"/>
      <c r="L12" s="192"/>
    </row>
    <row r="13" spans="2:12" x14ac:dyDescent="0.25">
      <c r="B13" s="192"/>
      <c r="C13" s="192"/>
      <c r="D13" s="192"/>
      <c r="E13" s="192"/>
      <c r="F13" s="192"/>
      <c r="G13" s="192"/>
      <c r="H13" s="192"/>
      <c r="I13" s="192"/>
      <c r="J13" s="192"/>
      <c r="K13" s="192"/>
      <c r="L13" s="192"/>
    </row>
    <row r="14" spans="2:12" x14ac:dyDescent="0.25">
      <c r="B14" s="192"/>
      <c r="C14" s="192"/>
      <c r="D14" s="192"/>
      <c r="E14" s="192"/>
      <c r="F14" s="192"/>
      <c r="G14" s="192"/>
      <c r="H14" s="192"/>
      <c r="I14" s="192"/>
      <c r="J14" s="192"/>
      <c r="K14" s="192"/>
      <c r="L14" s="192"/>
    </row>
    <row r="15" spans="2:12" x14ac:dyDescent="0.25">
      <c r="B15" s="192"/>
      <c r="C15" s="192"/>
      <c r="D15" s="192"/>
      <c r="E15" s="192"/>
      <c r="F15" s="192"/>
      <c r="G15" s="192"/>
      <c r="H15" s="192"/>
      <c r="I15" s="192"/>
      <c r="J15" s="192"/>
      <c r="K15" s="192"/>
      <c r="L15" s="192"/>
    </row>
    <row r="16" spans="2:12" x14ac:dyDescent="0.25">
      <c r="B16" s="193"/>
      <c r="C16" s="193"/>
      <c r="D16" s="193"/>
      <c r="E16" s="193"/>
      <c r="F16" s="193"/>
      <c r="G16" s="193"/>
      <c r="H16" s="193"/>
      <c r="I16" s="193"/>
      <c r="J16" s="193"/>
      <c r="K16" s="193"/>
      <c r="L16" s="193"/>
    </row>
    <row r="17" spans="2:12" ht="15" customHeight="1" x14ac:dyDescent="0.25">
      <c r="B17" s="186"/>
      <c r="C17" s="186"/>
      <c r="D17" s="194" t="s">
        <v>133</v>
      </c>
      <c r="E17" s="194"/>
      <c r="F17" s="194"/>
      <c r="G17" s="194"/>
      <c r="H17" s="194"/>
      <c r="I17" s="194"/>
      <c r="J17" s="194"/>
      <c r="K17" s="194"/>
      <c r="L17" s="194"/>
    </row>
    <row r="18" spans="2:12" ht="15" customHeight="1" x14ac:dyDescent="0.25">
      <c r="B18" s="186"/>
      <c r="C18" s="186"/>
      <c r="D18" s="194"/>
      <c r="E18" s="194"/>
      <c r="F18" s="194"/>
      <c r="G18" s="194"/>
      <c r="H18" s="194"/>
      <c r="I18" s="194"/>
      <c r="J18" s="194"/>
      <c r="K18" s="194"/>
      <c r="L18" s="194"/>
    </row>
    <row r="19" spans="2:12" ht="15" customHeight="1" x14ac:dyDescent="0.25">
      <c r="B19" s="192" t="s">
        <v>132</v>
      </c>
      <c r="C19" s="192"/>
      <c r="D19" s="192"/>
      <c r="E19" s="192"/>
      <c r="F19" s="192"/>
      <c r="G19" s="192"/>
      <c r="H19" s="192"/>
      <c r="I19" s="192"/>
      <c r="J19" s="192"/>
      <c r="K19" s="192"/>
      <c r="L19" s="192"/>
    </row>
    <row r="20" spans="2:12" x14ac:dyDescent="0.25">
      <c r="B20" s="192"/>
      <c r="C20" s="192"/>
      <c r="D20" s="192"/>
      <c r="E20" s="192"/>
      <c r="F20" s="192"/>
      <c r="G20" s="192"/>
      <c r="H20" s="192"/>
      <c r="I20" s="192"/>
      <c r="J20" s="192"/>
      <c r="K20" s="192"/>
      <c r="L20" s="192"/>
    </row>
    <row r="21" spans="2:12" x14ac:dyDescent="0.25">
      <c r="B21" s="192"/>
      <c r="C21" s="192"/>
      <c r="D21" s="192"/>
      <c r="E21" s="192"/>
      <c r="F21" s="192"/>
      <c r="G21" s="192"/>
      <c r="H21" s="192"/>
      <c r="I21" s="192"/>
      <c r="J21" s="192"/>
      <c r="K21" s="192"/>
      <c r="L21" s="192"/>
    </row>
    <row r="22" spans="2:12" x14ac:dyDescent="0.25">
      <c r="B22" s="193"/>
      <c r="C22" s="193"/>
      <c r="D22" s="193"/>
      <c r="E22" s="193"/>
      <c r="F22" s="193"/>
      <c r="G22" s="193"/>
      <c r="H22" s="193"/>
      <c r="I22" s="193"/>
      <c r="J22" s="193"/>
      <c r="K22" s="193"/>
      <c r="L22" s="193"/>
    </row>
    <row r="23" spans="2:12" ht="15" customHeight="1" x14ac:dyDescent="0.25">
      <c r="B23" s="186"/>
      <c r="C23" s="186"/>
      <c r="D23" s="187" t="s">
        <v>126</v>
      </c>
      <c r="E23" s="187"/>
      <c r="F23" s="187"/>
      <c r="G23" s="187"/>
      <c r="H23" s="187"/>
      <c r="I23" s="187"/>
      <c r="J23" s="187"/>
      <c r="K23" s="187"/>
      <c r="L23" s="187"/>
    </row>
    <row r="24" spans="2:12" ht="15" customHeight="1" x14ac:dyDescent="0.25">
      <c r="B24" s="186"/>
      <c r="C24" s="186"/>
      <c r="D24" s="187"/>
      <c r="E24" s="187"/>
      <c r="F24" s="187"/>
      <c r="G24" s="187"/>
      <c r="H24" s="187"/>
      <c r="I24" s="187"/>
      <c r="J24" s="187"/>
      <c r="K24" s="187"/>
      <c r="L24" s="187"/>
    </row>
    <row r="25" spans="2:12" x14ac:dyDescent="0.25">
      <c r="B25" s="195" t="s">
        <v>127</v>
      </c>
      <c r="C25" s="195"/>
      <c r="D25" s="195"/>
      <c r="E25" s="195"/>
      <c r="F25" s="195"/>
      <c r="G25" s="195"/>
      <c r="H25" s="195"/>
      <c r="I25" s="195"/>
      <c r="J25" s="195"/>
      <c r="K25" s="195"/>
      <c r="L25" s="195"/>
    </row>
    <row r="26" spans="2:12" x14ac:dyDescent="0.25">
      <c r="B26" s="195"/>
      <c r="C26" s="195"/>
      <c r="D26" s="195"/>
      <c r="E26" s="195"/>
      <c r="F26" s="195"/>
      <c r="G26" s="195"/>
      <c r="H26" s="195"/>
      <c r="I26" s="195"/>
      <c r="J26" s="195"/>
      <c r="K26" s="195"/>
      <c r="L26" s="195"/>
    </row>
    <row r="27" spans="2:12" x14ac:dyDescent="0.25">
      <c r="B27" s="195" t="s">
        <v>134</v>
      </c>
      <c r="C27" s="195"/>
      <c r="D27" s="195"/>
      <c r="E27" s="195"/>
      <c r="F27" s="195"/>
      <c r="G27" s="195"/>
      <c r="H27" s="195"/>
      <c r="I27" s="195"/>
      <c r="J27" s="195"/>
      <c r="K27" s="195"/>
      <c r="L27" s="195"/>
    </row>
    <row r="28" spans="2:12" x14ac:dyDescent="0.25">
      <c r="B28" s="195" t="s">
        <v>135</v>
      </c>
      <c r="C28" s="195"/>
      <c r="D28" s="195"/>
      <c r="E28" s="195"/>
      <c r="F28" s="195"/>
      <c r="G28" s="195"/>
      <c r="H28" s="195"/>
      <c r="I28" s="195"/>
      <c r="J28" s="195"/>
      <c r="K28" s="195"/>
      <c r="L28" s="195"/>
    </row>
    <row r="29" spans="2:12" x14ac:dyDescent="0.25">
      <c r="B29" s="196"/>
      <c r="C29" s="196"/>
      <c r="D29" s="196"/>
      <c r="E29" s="196"/>
      <c r="F29" s="196"/>
      <c r="G29" s="196"/>
      <c r="H29" s="196"/>
      <c r="I29" s="196"/>
      <c r="J29" s="196"/>
      <c r="K29" s="196"/>
      <c r="L29" s="196"/>
    </row>
    <row r="30" spans="2:12" ht="15" customHeight="1" x14ac:dyDescent="0.25">
      <c r="B30" s="186"/>
      <c r="C30" s="186"/>
      <c r="D30" s="187" t="s">
        <v>136</v>
      </c>
      <c r="E30" s="187"/>
      <c r="F30" s="187"/>
      <c r="G30" s="187"/>
      <c r="H30" s="187"/>
      <c r="I30" s="187"/>
      <c r="J30" s="187"/>
      <c r="K30" s="187"/>
      <c r="L30" s="187"/>
    </row>
    <row r="31" spans="2:12" ht="15" customHeight="1" x14ac:dyDescent="0.25">
      <c r="B31" s="186"/>
      <c r="C31" s="186"/>
      <c r="D31" s="187"/>
      <c r="E31" s="187"/>
      <c r="F31" s="187"/>
      <c r="G31" s="187"/>
      <c r="H31" s="187"/>
      <c r="I31" s="187"/>
      <c r="J31" s="187"/>
      <c r="K31" s="187"/>
      <c r="L31" s="187"/>
    </row>
    <row r="32" spans="2:12" ht="15" customHeight="1" x14ac:dyDescent="0.25">
      <c r="B32" s="195" t="s">
        <v>137</v>
      </c>
      <c r="C32" s="195"/>
      <c r="D32" s="195"/>
      <c r="E32" s="195"/>
      <c r="F32" s="195"/>
      <c r="G32" s="195"/>
      <c r="H32" s="195"/>
      <c r="I32" s="195"/>
      <c r="J32" s="195"/>
      <c r="K32" s="195"/>
      <c r="L32" s="195"/>
    </row>
    <row r="33" spans="2:12" x14ac:dyDescent="0.25">
      <c r="B33" s="195"/>
      <c r="C33" s="195"/>
      <c r="D33" s="195"/>
      <c r="E33" s="195"/>
      <c r="F33" s="195"/>
      <c r="G33" s="195"/>
      <c r="H33" s="195"/>
      <c r="I33" s="195"/>
      <c r="J33" s="195"/>
      <c r="K33" s="195"/>
      <c r="L33" s="195"/>
    </row>
    <row r="34" spans="2:12" x14ac:dyDescent="0.25">
      <c r="B34" s="195"/>
      <c r="C34" s="195"/>
      <c r="D34" s="195"/>
      <c r="E34" s="195"/>
      <c r="F34" s="195"/>
      <c r="G34" s="195"/>
      <c r="H34" s="195"/>
      <c r="I34" s="195"/>
      <c r="J34" s="195"/>
      <c r="K34" s="195"/>
      <c r="L34" s="195"/>
    </row>
    <row r="35" spans="2:12" x14ac:dyDescent="0.25">
      <c r="B35" s="196"/>
      <c r="C35" s="196"/>
      <c r="D35" s="196"/>
      <c r="E35" s="196"/>
      <c r="F35" s="196"/>
      <c r="G35" s="196"/>
      <c r="H35" s="196"/>
      <c r="I35" s="196"/>
      <c r="J35" s="196"/>
      <c r="K35" s="196"/>
      <c r="L35" s="196"/>
    </row>
    <row r="36" spans="2:12" ht="15" customHeight="1" x14ac:dyDescent="0.25">
      <c r="B36" s="186"/>
      <c r="C36" s="186"/>
      <c r="D36" s="187" t="s">
        <v>138</v>
      </c>
      <c r="E36" s="187"/>
      <c r="F36" s="187"/>
      <c r="G36" s="187"/>
      <c r="H36" s="187"/>
      <c r="I36" s="187"/>
      <c r="J36" s="187"/>
      <c r="K36" s="187"/>
      <c r="L36" s="187"/>
    </row>
    <row r="37" spans="2:12" ht="15" customHeight="1" x14ac:dyDescent="0.25">
      <c r="B37" s="186"/>
      <c r="C37" s="186"/>
      <c r="D37" s="187"/>
      <c r="E37" s="187"/>
      <c r="F37" s="187"/>
      <c r="G37" s="187"/>
      <c r="H37" s="187"/>
      <c r="I37" s="187"/>
      <c r="J37" s="187"/>
      <c r="K37" s="187"/>
      <c r="L37" s="187"/>
    </row>
    <row r="38" spans="2:12" ht="15" customHeight="1" x14ac:dyDescent="0.25">
      <c r="B38" s="195" t="s">
        <v>141</v>
      </c>
      <c r="C38" s="195"/>
      <c r="D38" s="195"/>
      <c r="E38" s="195"/>
      <c r="F38" s="195"/>
      <c r="G38" s="195"/>
      <c r="H38" s="195"/>
      <c r="I38" s="195"/>
      <c r="J38" s="195"/>
      <c r="K38" s="195"/>
      <c r="L38" s="195"/>
    </row>
    <row r="39" spans="2:12" x14ac:dyDescent="0.25">
      <c r="B39" s="195"/>
      <c r="C39" s="195"/>
      <c r="D39" s="195"/>
      <c r="E39" s="195"/>
      <c r="F39" s="195"/>
      <c r="G39" s="195"/>
      <c r="H39" s="195"/>
      <c r="I39" s="195"/>
      <c r="J39" s="195"/>
      <c r="K39" s="195"/>
      <c r="L39" s="195"/>
    </row>
    <row r="40" spans="2:12" x14ac:dyDescent="0.25">
      <c r="B40" s="195"/>
      <c r="C40" s="195"/>
      <c r="D40" s="195"/>
      <c r="E40" s="195"/>
      <c r="F40" s="195"/>
      <c r="G40" s="195"/>
      <c r="H40" s="195"/>
      <c r="I40" s="195"/>
      <c r="J40" s="195"/>
      <c r="K40" s="195"/>
      <c r="L40" s="195"/>
    </row>
    <row r="41" spans="2:12" x14ac:dyDescent="0.25">
      <c r="B41" s="197"/>
      <c r="C41" s="197"/>
      <c r="D41" s="197"/>
      <c r="E41" s="197"/>
      <c r="F41" s="197"/>
      <c r="G41" s="197"/>
      <c r="H41" s="197"/>
      <c r="I41" s="197"/>
      <c r="J41" s="197"/>
      <c r="K41" s="197"/>
      <c r="L41" s="197"/>
    </row>
    <row r="42" spans="2:12" x14ac:dyDescent="0.25">
      <c r="B42" s="196"/>
      <c r="C42" s="196"/>
      <c r="D42" s="196"/>
      <c r="E42" s="196"/>
      <c r="F42" s="196"/>
      <c r="G42" s="196"/>
      <c r="H42" s="196"/>
      <c r="I42" s="196"/>
      <c r="J42" s="196"/>
      <c r="K42" s="196"/>
      <c r="L42" s="196"/>
    </row>
    <row r="43" spans="2:12" ht="15" customHeight="1" x14ac:dyDescent="0.25">
      <c r="B43" s="186"/>
      <c r="C43" s="186"/>
      <c r="D43" s="187" t="s">
        <v>139</v>
      </c>
      <c r="E43" s="187"/>
      <c r="F43" s="187"/>
      <c r="G43" s="187"/>
      <c r="H43" s="187"/>
      <c r="I43" s="187"/>
      <c r="J43" s="187"/>
      <c r="K43" s="187"/>
      <c r="L43" s="187"/>
    </row>
    <row r="44" spans="2:12" ht="15" customHeight="1" x14ac:dyDescent="0.25">
      <c r="B44" s="186"/>
      <c r="C44" s="186"/>
      <c r="D44" s="187"/>
      <c r="E44" s="187"/>
      <c r="F44" s="187"/>
      <c r="G44" s="187"/>
      <c r="H44" s="187"/>
      <c r="I44" s="187"/>
      <c r="J44" s="187"/>
      <c r="K44" s="187"/>
      <c r="L44" s="187"/>
    </row>
    <row r="45" spans="2:12" ht="15" customHeight="1" x14ac:dyDescent="0.25">
      <c r="B45" s="195" t="s">
        <v>142</v>
      </c>
      <c r="C45" s="195"/>
      <c r="D45" s="195"/>
      <c r="E45" s="195"/>
      <c r="F45" s="195"/>
      <c r="G45" s="195"/>
      <c r="H45" s="195"/>
      <c r="I45" s="195"/>
      <c r="J45" s="195"/>
      <c r="K45" s="195"/>
      <c r="L45" s="195"/>
    </row>
    <row r="46" spans="2:12" x14ac:dyDescent="0.25">
      <c r="B46" s="195"/>
      <c r="C46" s="195"/>
      <c r="D46" s="195"/>
      <c r="E46" s="195"/>
      <c r="F46" s="195"/>
      <c r="G46" s="195"/>
      <c r="H46" s="195"/>
      <c r="I46" s="195"/>
      <c r="J46" s="195"/>
      <c r="K46" s="195"/>
      <c r="L46" s="195"/>
    </row>
    <row r="47" spans="2:12" x14ac:dyDescent="0.25">
      <c r="B47" s="195"/>
      <c r="C47" s="195"/>
      <c r="D47" s="195"/>
      <c r="E47" s="195"/>
      <c r="F47" s="195"/>
      <c r="G47" s="195"/>
      <c r="H47" s="195"/>
      <c r="I47" s="195"/>
      <c r="J47" s="195"/>
      <c r="K47" s="195"/>
      <c r="L47" s="195"/>
    </row>
    <row r="49" spans="2:12" ht="15" customHeight="1" x14ac:dyDescent="0.25">
      <c r="B49" s="186"/>
      <c r="C49" s="186"/>
      <c r="D49" s="187" t="s">
        <v>140</v>
      </c>
      <c r="E49" s="187"/>
      <c r="F49" s="187"/>
      <c r="G49" s="187"/>
      <c r="H49" s="187"/>
      <c r="I49" s="187"/>
      <c r="J49" s="187"/>
      <c r="K49" s="187"/>
      <c r="L49" s="187"/>
    </row>
    <row r="50" spans="2:12" ht="15" customHeight="1" x14ac:dyDescent="0.25">
      <c r="B50" s="186"/>
      <c r="C50" s="186"/>
      <c r="D50" s="187"/>
      <c r="E50" s="187"/>
      <c r="F50" s="187"/>
      <c r="G50" s="187"/>
      <c r="H50" s="187"/>
      <c r="I50" s="187"/>
      <c r="J50" s="187"/>
      <c r="K50" s="187"/>
      <c r="L50" s="187"/>
    </row>
    <row r="51" spans="2:12" ht="15" customHeight="1" x14ac:dyDescent="0.25">
      <c r="B51" s="192" t="s">
        <v>143</v>
      </c>
      <c r="C51" s="192"/>
      <c r="D51" s="192"/>
      <c r="E51" s="192"/>
      <c r="F51" s="192"/>
      <c r="G51" s="192"/>
      <c r="H51" s="192"/>
      <c r="I51" s="192"/>
      <c r="J51" s="192"/>
      <c r="K51" s="192"/>
      <c r="L51" s="192"/>
    </row>
    <row r="52" spans="2:12" x14ac:dyDescent="0.25">
      <c r="B52" s="192"/>
      <c r="C52" s="192"/>
      <c r="D52" s="192"/>
      <c r="E52" s="192"/>
      <c r="F52" s="192"/>
      <c r="G52" s="192"/>
      <c r="H52" s="192"/>
      <c r="I52" s="192"/>
      <c r="J52" s="192"/>
      <c r="K52" s="192"/>
      <c r="L52" s="192"/>
    </row>
    <row r="53" spans="2:12" x14ac:dyDescent="0.25">
      <c r="B53" s="192"/>
      <c r="C53" s="192"/>
      <c r="D53" s="192"/>
      <c r="E53" s="192"/>
      <c r="F53" s="192"/>
      <c r="G53" s="192"/>
      <c r="H53" s="192"/>
      <c r="I53" s="192"/>
      <c r="J53" s="192"/>
      <c r="K53" s="192"/>
      <c r="L53" s="192"/>
    </row>
    <row r="56" spans="2:12" ht="15" customHeight="1" x14ac:dyDescent="0.25">
      <c r="B56" s="186"/>
      <c r="C56" s="186"/>
      <c r="D56" s="187" t="s">
        <v>128</v>
      </c>
      <c r="E56" s="187"/>
      <c r="F56" s="187"/>
      <c r="G56" s="187"/>
      <c r="H56" s="187"/>
      <c r="I56" s="187"/>
      <c r="J56" s="187"/>
      <c r="K56" s="187"/>
      <c r="L56" s="187"/>
    </row>
    <row r="57" spans="2:12" ht="15" customHeight="1" x14ac:dyDescent="0.25">
      <c r="B57" s="186"/>
      <c r="C57" s="186"/>
      <c r="D57" s="187"/>
      <c r="E57" s="187"/>
      <c r="F57" s="187"/>
      <c r="G57" s="187"/>
      <c r="H57" s="187"/>
      <c r="I57" s="187"/>
      <c r="J57" s="187"/>
      <c r="K57" s="187"/>
      <c r="L57" s="187"/>
    </row>
    <row r="58" spans="2:12" x14ac:dyDescent="0.25">
      <c r="B58" s="198" t="s">
        <v>144</v>
      </c>
      <c r="C58" s="198"/>
      <c r="D58" s="198"/>
      <c r="E58" s="198"/>
      <c r="F58" s="198"/>
      <c r="G58" s="198"/>
      <c r="H58" s="198"/>
      <c r="I58" s="198"/>
      <c r="J58" s="198"/>
      <c r="K58" s="198"/>
      <c r="L58" s="198"/>
    </row>
    <row r="59" spans="2:12" x14ac:dyDescent="0.25">
      <c r="B59" s="198"/>
      <c r="C59" s="198"/>
      <c r="D59" s="198"/>
      <c r="E59" s="198"/>
      <c r="F59" s="198"/>
      <c r="G59" s="198"/>
      <c r="H59" s="198"/>
      <c r="I59" s="198"/>
      <c r="J59" s="198"/>
      <c r="K59" s="198"/>
      <c r="L59" s="198"/>
    </row>
    <row r="60" spans="2:12" x14ac:dyDescent="0.25">
      <c r="B60" s="198"/>
      <c r="C60" s="198"/>
      <c r="D60" s="198"/>
      <c r="E60" s="198"/>
      <c r="F60" s="198"/>
      <c r="G60" s="198"/>
      <c r="H60" s="198"/>
      <c r="I60" s="198"/>
      <c r="J60" s="198"/>
      <c r="K60" s="198"/>
      <c r="L60" s="198"/>
    </row>
    <row r="61" spans="2:12" x14ac:dyDescent="0.25">
      <c r="B61" s="198"/>
      <c r="C61" s="198"/>
      <c r="D61" s="198"/>
      <c r="E61" s="198"/>
      <c r="F61" s="198"/>
      <c r="G61" s="198"/>
      <c r="H61" s="198"/>
      <c r="I61" s="198"/>
      <c r="J61" s="198"/>
      <c r="K61" s="198"/>
      <c r="L61" s="198"/>
    </row>
  </sheetData>
  <sheetProtection password="9004" sheet="1" objects="1" scenarios="1"/>
  <mergeCells count="31">
    <mergeCell ref="B58:L61"/>
    <mergeCell ref="B19:L21"/>
    <mergeCell ref="B32:L34"/>
    <mergeCell ref="B38:L40"/>
    <mergeCell ref="B45:L47"/>
    <mergeCell ref="D43:L44"/>
    <mergeCell ref="B51:L53"/>
    <mergeCell ref="B56:C57"/>
    <mergeCell ref="D56:L57"/>
    <mergeCell ref="B49:C50"/>
    <mergeCell ref="D49:L50"/>
    <mergeCell ref="B36:C37"/>
    <mergeCell ref="D36:L37"/>
    <mergeCell ref="B43:C44"/>
    <mergeCell ref="B25:L26"/>
    <mergeCell ref="B27:L27"/>
    <mergeCell ref="B11:L15"/>
    <mergeCell ref="B28:L28"/>
    <mergeCell ref="B30:C31"/>
    <mergeCell ref="D30:L31"/>
    <mergeCell ref="B17:C18"/>
    <mergeCell ref="D17:L18"/>
    <mergeCell ref="B23:C24"/>
    <mergeCell ref="D23:L24"/>
    <mergeCell ref="B6:L6"/>
    <mergeCell ref="B4:L4"/>
    <mergeCell ref="B5:L5"/>
    <mergeCell ref="B7:L7"/>
    <mergeCell ref="B9:C10"/>
    <mergeCell ref="D9:G10"/>
    <mergeCell ref="H10:J10"/>
  </mergeCells>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2"/>
  <sheetViews>
    <sheetView showGridLines="0" zoomScaleNormal="100" workbookViewId="0">
      <selection activeCell="B6" sqref="B6:J6"/>
    </sheetView>
  </sheetViews>
  <sheetFormatPr defaultRowHeight="15" customHeight="1" zeroHeight="1" x14ac:dyDescent="0.25"/>
  <cols>
    <col min="1" max="1" width="2.7109375" style="7" customWidth="1"/>
    <col min="2" max="2" width="8.42578125" style="148" customWidth="1"/>
    <col min="3" max="6" width="9.140625" style="148"/>
    <col min="7" max="16384" width="9.140625" style="151"/>
  </cols>
  <sheetData>
    <row r="1" spans="1:24" s="11" customFormat="1" ht="45" customHeight="1" x14ac:dyDescent="0.25"/>
    <row r="2" spans="1:24" s="12" customFormat="1" ht="33" customHeight="1" x14ac:dyDescent="0.25"/>
    <row r="3" spans="1:24" s="141" customFormat="1" ht="26.25" customHeight="1" x14ac:dyDescent="0.35">
      <c r="A3" s="5"/>
      <c r="B3" s="139" t="s">
        <v>164</v>
      </c>
      <c r="C3" s="140"/>
      <c r="D3" s="140"/>
      <c r="E3" s="140"/>
      <c r="F3" s="140"/>
    </row>
    <row r="4" spans="1:24" s="141" customFormat="1" ht="42.75" customHeight="1" x14ac:dyDescent="0.25">
      <c r="A4" s="5"/>
      <c r="C4" s="142"/>
      <c r="D4" s="142"/>
      <c r="E4" s="142"/>
      <c r="F4" s="142"/>
      <c r="G4" s="142"/>
      <c r="H4" s="142"/>
      <c r="I4" s="142"/>
      <c r="J4" s="142"/>
      <c r="K4" s="142"/>
      <c r="L4" s="142"/>
      <c r="O4" s="143"/>
      <c r="P4" s="143"/>
      <c r="Q4" s="143"/>
      <c r="R4" s="143"/>
      <c r="S4" s="143"/>
      <c r="T4" s="143"/>
      <c r="U4" s="143"/>
      <c r="V4" s="143"/>
      <c r="W4" s="143"/>
      <c r="X4" s="143"/>
    </row>
    <row r="5" spans="1:24" s="145" customFormat="1" ht="30" customHeight="1" x14ac:dyDescent="0.25">
      <c r="A5" s="6"/>
      <c r="B5" s="144" t="s">
        <v>165</v>
      </c>
      <c r="C5" s="144"/>
      <c r="D5" s="144"/>
      <c r="E5" s="144"/>
      <c r="F5" s="144"/>
      <c r="G5" s="144"/>
      <c r="H5" s="144"/>
      <c r="I5" s="144"/>
      <c r="J5" s="144"/>
    </row>
    <row r="6" spans="1:24" s="145" customFormat="1" ht="30" customHeight="1" x14ac:dyDescent="0.25">
      <c r="A6" s="7"/>
      <c r="B6" s="152" t="s">
        <v>166</v>
      </c>
      <c r="C6" s="153"/>
      <c r="D6" s="153"/>
      <c r="E6" s="153"/>
      <c r="F6" s="153"/>
      <c r="G6" s="153"/>
      <c r="H6" s="153"/>
      <c r="I6" s="153"/>
      <c r="J6" s="154"/>
    </row>
    <row r="7" spans="1:24" s="145" customFormat="1" ht="30" customHeight="1" x14ac:dyDescent="0.25">
      <c r="A7" s="7"/>
      <c r="B7" s="146" t="s">
        <v>167</v>
      </c>
      <c r="C7" s="146"/>
      <c r="D7" s="146"/>
      <c r="E7" s="146"/>
      <c r="F7" s="146"/>
      <c r="G7" s="146"/>
      <c r="H7" s="146"/>
      <c r="I7" s="146"/>
      <c r="J7" s="146"/>
    </row>
    <row r="8" spans="1:24" s="145" customFormat="1" ht="30" customHeight="1" x14ac:dyDescent="0.25">
      <c r="A8" s="7"/>
      <c r="B8" s="147" t="str">
        <f>IFERROR(VLOOKUP(B6,B60:I74,8,FALSE),"")</f>
        <v xml:space="preserve">Nós recomendamos fortemente que você utilize a estrutura pronta apresentada, pois existem diversas fórmulas que podem ser afetadas pela adição de linhas e colunas. Além disso, para facilitar o preenchimento mantemos a planilha desbloqueada apenas nos locais para preenchimento. </v>
      </c>
      <c r="C8" s="147"/>
      <c r="D8" s="147"/>
      <c r="E8" s="147"/>
      <c r="F8" s="147"/>
      <c r="G8" s="147"/>
      <c r="H8" s="147"/>
      <c r="I8" s="147"/>
      <c r="J8" s="147"/>
    </row>
    <row r="9" spans="1:24" s="145" customFormat="1" ht="30" customHeight="1" x14ac:dyDescent="0.25">
      <c r="A9" s="7"/>
      <c r="B9" s="147"/>
      <c r="C9" s="147"/>
      <c r="D9" s="147"/>
      <c r="E9" s="147"/>
      <c r="F9" s="147"/>
      <c r="G9" s="147"/>
      <c r="H9" s="147"/>
      <c r="I9" s="147"/>
      <c r="J9" s="147"/>
    </row>
    <row r="10" spans="1:24" s="145" customFormat="1" ht="30" customHeight="1" x14ac:dyDescent="0.25">
      <c r="A10" s="7"/>
      <c r="B10" s="147"/>
      <c r="C10" s="147"/>
      <c r="D10" s="147"/>
      <c r="E10" s="147"/>
      <c r="F10" s="147"/>
      <c r="G10" s="147"/>
      <c r="H10" s="147"/>
      <c r="I10" s="147"/>
      <c r="J10" s="147"/>
    </row>
    <row r="11" spans="1:24" s="145" customFormat="1" ht="30" customHeight="1" x14ac:dyDescent="0.25">
      <c r="A11" s="7"/>
      <c r="B11" s="147"/>
      <c r="C11" s="147"/>
      <c r="D11" s="147"/>
      <c r="E11" s="147"/>
      <c r="F11" s="147"/>
      <c r="G11" s="147"/>
      <c r="H11" s="147"/>
      <c r="I11" s="147"/>
      <c r="J11" s="147"/>
    </row>
    <row r="12" spans="1:24" s="145" customFormat="1" ht="30" customHeight="1" x14ac:dyDescent="0.25">
      <c r="A12" s="7"/>
      <c r="B12" s="147"/>
      <c r="C12" s="147"/>
      <c r="D12" s="147"/>
      <c r="E12" s="147"/>
      <c r="F12" s="147"/>
      <c r="G12" s="147"/>
      <c r="H12" s="147"/>
      <c r="I12" s="147"/>
      <c r="J12" s="147"/>
    </row>
    <row r="13" spans="1:24" s="145" customFormat="1" ht="30" customHeight="1" x14ac:dyDescent="0.25">
      <c r="A13" s="7"/>
      <c r="B13" s="148"/>
      <c r="C13" s="148"/>
      <c r="D13" s="148"/>
      <c r="E13" s="148"/>
      <c r="F13" s="148"/>
    </row>
    <row r="14" spans="1:24" s="145" customFormat="1" ht="30" customHeight="1" x14ac:dyDescent="0.25">
      <c r="A14" s="7"/>
      <c r="B14" s="148"/>
      <c r="C14" s="148"/>
      <c r="D14" s="148"/>
      <c r="E14" s="148"/>
      <c r="F14" s="148"/>
    </row>
    <row r="15" spans="1:24" s="145" customFormat="1" ht="30" customHeight="1" x14ac:dyDescent="0.25">
      <c r="A15" s="7"/>
      <c r="B15" s="148"/>
      <c r="C15" s="148"/>
      <c r="D15" s="148"/>
      <c r="E15" s="148"/>
      <c r="F15" s="148"/>
    </row>
    <row r="16" spans="1:24" s="145" customFormat="1" ht="30" customHeight="1" x14ac:dyDescent="0.25">
      <c r="A16" s="7"/>
      <c r="B16" s="148"/>
      <c r="C16" s="148"/>
      <c r="D16" s="148"/>
      <c r="E16" s="148"/>
      <c r="F16" s="148"/>
    </row>
    <row r="17" spans="1:6" s="145" customFormat="1" ht="30" customHeight="1" x14ac:dyDescent="0.25">
      <c r="A17" s="7"/>
      <c r="B17" s="148"/>
      <c r="C17" s="148"/>
      <c r="D17" s="148"/>
      <c r="E17" s="148"/>
      <c r="F17" s="148"/>
    </row>
    <row r="18" spans="1:6" s="145" customFormat="1" ht="30" customHeight="1" x14ac:dyDescent="0.25">
      <c r="A18" s="7"/>
      <c r="B18" s="148"/>
      <c r="C18" s="148"/>
      <c r="D18" s="148"/>
      <c r="E18" s="148"/>
      <c r="F18" s="148"/>
    </row>
    <row r="19" spans="1:6" s="145" customFormat="1" ht="30" customHeight="1" x14ac:dyDescent="0.25">
      <c r="A19" s="7"/>
      <c r="B19" s="148"/>
      <c r="C19" s="148"/>
      <c r="D19" s="148"/>
      <c r="E19" s="148"/>
      <c r="F19" s="148"/>
    </row>
    <row r="20" spans="1:6" s="145" customFormat="1" ht="30" customHeight="1" x14ac:dyDescent="0.25">
      <c r="A20" s="7"/>
      <c r="B20" s="148"/>
      <c r="C20" s="148"/>
      <c r="D20" s="148"/>
      <c r="E20" s="148"/>
      <c r="F20" s="148"/>
    </row>
    <row r="21" spans="1:6" s="145" customFormat="1" ht="30" customHeight="1" x14ac:dyDescent="0.25">
      <c r="A21" s="7"/>
      <c r="B21" s="148"/>
      <c r="C21" s="148"/>
      <c r="D21" s="148"/>
      <c r="E21" s="148"/>
      <c r="F21" s="148"/>
    </row>
    <row r="22" spans="1:6" s="145" customFormat="1" ht="30" customHeight="1" x14ac:dyDescent="0.25">
      <c r="A22" s="7"/>
      <c r="B22" s="148"/>
      <c r="C22" s="148"/>
      <c r="D22" s="148"/>
      <c r="E22" s="148"/>
      <c r="F22" s="148"/>
    </row>
    <row r="23" spans="1:6" s="145" customFormat="1" ht="30" customHeight="1" x14ac:dyDescent="0.25">
      <c r="A23" s="7"/>
      <c r="B23" s="148"/>
      <c r="C23" s="148"/>
      <c r="D23" s="148"/>
      <c r="E23" s="148"/>
      <c r="F23" s="148"/>
    </row>
    <row r="24" spans="1:6" s="145" customFormat="1" ht="30" customHeight="1" x14ac:dyDescent="0.25">
      <c r="A24" s="7"/>
      <c r="B24" s="148"/>
      <c r="C24" s="148"/>
      <c r="D24" s="148"/>
      <c r="E24" s="148"/>
      <c r="F24" s="148"/>
    </row>
    <row r="25" spans="1:6" s="145" customFormat="1" ht="30" customHeight="1" x14ac:dyDescent="0.25">
      <c r="A25" s="7"/>
      <c r="B25" s="148"/>
      <c r="C25" s="148"/>
      <c r="D25" s="148"/>
      <c r="E25" s="148"/>
      <c r="F25" s="148"/>
    </row>
    <row r="26" spans="1:6" s="145" customFormat="1" ht="30" customHeight="1" x14ac:dyDescent="0.25">
      <c r="A26" s="7"/>
      <c r="B26" s="148"/>
      <c r="C26" s="148"/>
      <c r="D26" s="148"/>
      <c r="E26" s="148"/>
      <c r="F26" s="148"/>
    </row>
    <row r="27" spans="1:6" s="145" customFormat="1" ht="30" customHeight="1" x14ac:dyDescent="0.25">
      <c r="A27" s="7"/>
      <c r="B27" s="148"/>
      <c r="C27" s="148"/>
      <c r="D27" s="148"/>
      <c r="E27" s="148"/>
      <c r="F27" s="148"/>
    </row>
    <row r="28" spans="1:6" s="145" customFormat="1" ht="30" customHeight="1" x14ac:dyDescent="0.25">
      <c r="A28" s="7"/>
      <c r="B28" s="148"/>
      <c r="C28" s="148"/>
      <c r="D28" s="148"/>
      <c r="E28" s="148"/>
      <c r="F28" s="148"/>
    </row>
    <row r="29" spans="1:6" s="145" customFormat="1" ht="30" customHeight="1" x14ac:dyDescent="0.25">
      <c r="A29" s="7"/>
      <c r="B29" s="148"/>
      <c r="C29" s="148"/>
      <c r="D29" s="148"/>
      <c r="E29" s="148"/>
      <c r="F29" s="148"/>
    </row>
    <row r="30" spans="1:6" s="145" customFormat="1" ht="30" customHeight="1" x14ac:dyDescent="0.25">
      <c r="A30" s="7"/>
      <c r="B30" s="148"/>
      <c r="C30" s="148"/>
      <c r="D30" s="148"/>
      <c r="E30" s="148"/>
      <c r="F30" s="148"/>
    </row>
    <row r="31" spans="1:6" s="145" customFormat="1" ht="30" customHeight="1" x14ac:dyDescent="0.25">
      <c r="A31" s="7"/>
      <c r="B31" s="148"/>
      <c r="C31" s="148"/>
      <c r="D31" s="148"/>
      <c r="E31" s="148"/>
      <c r="F31" s="148"/>
    </row>
    <row r="32" spans="1:6" s="145" customFormat="1" ht="30" customHeight="1" x14ac:dyDescent="0.25">
      <c r="A32" s="7"/>
      <c r="B32" s="148"/>
      <c r="C32" s="148"/>
      <c r="D32" s="148"/>
      <c r="E32" s="148"/>
      <c r="F32" s="148"/>
    </row>
    <row r="33" spans="1:6" s="145" customFormat="1" ht="30" customHeight="1" x14ac:dyDescent="0.25">
      <c r="A33" s="7"/>
      <c r="B33" s="148"/>
      <c r="C33" s="148"/>
      <c r="D33" s="148"/>
      <c r="E33" s="148"/>
      <c r="F33" s="148"/>
    </row>
    <row r="34" spans="1:6" s="145" customFormat="1" ht="30" customHeight="1" x14ac:dyDescent="0.25">
      <c r="A34" s="7"/>
      <c r="B34" s="148"/>
      <c r="C34" s="148"/>
      <c r="D34" s="148"/>
      <c r="E34" s="148"/>
      <c r="F34" s="148"/>
    </row>
    <row r="35" spans="1:6" s="145" customFormat="1" ht="30" customHeight="1" x14ac:dyDescent="0.25">
      <c r="A35" s="7"/>
      <c r="B35" s="148"/>
      <c r="C35" s="148"/>
      <c r="D35" s="148"/>
      <c r="E35" s="148"/>
      <c r="F35" s="148"/>
    </row>
    <row r="36" spans="1:6" s="145" customFormat="1" ht="30" customHeight="1" x14ac:dyDescent="0.25">
      <c r="A36" s="7"/>
      <c r="B36" s="148"/>
      <c r="C36" s="148"/>
      <c r="D36" s="148"/>
      <c r="E36" s="148"/>
      <c r="F36" s="148"/>
    </row>
    <row r="37" spans="1:6" s="145" customFormat="1" ht="30" customHeight="1" x14ac:dyDescent="0.25">
      <c r="A37" s="7"/>
      <c r="B37" s="148"/>
      <c r="C37" s="148"/>
      <c r="D37" s="148"/>
      <c r="E37" s="148"/>
      <c r="F37" s="148"/>
    </row>
    <row r="38" spans="1:6" s="145" customFormat="1" ht="30" customHeight="1" x14ac:dyDescent="0.25">
      <c r="A38" s="7"/>
      <c r="B38" s="148"/>
      <c r="C38" s="148"/>
      <c r="D38" s="148"/>
      <c r="E38" s="148"/>
      <c r="F38" s="148"/>
    </row>
    <row r="39" spans="1:6" s="145" customFormat="1" ht="30" customHeight="1" x14ac:dyDescent="0.25">
      <c r="A39" s="7"/>
      <c r="B39" s="148"/>
      <c r="C39" s="148"/>
      <c r="D39" s="148"/>
      <c r="E39" s="148"/>
      <c r="F39" s="148"/>
    </row>
    <row r="40" spans="1:6" s="145" customFormat="1" ht="30" customHeight="1" x14ac:dyDescent="0.25">
      <c r="A40" s="7"/>
      <c r="B40" s="148"/>
      <c r="C40" s="148"/>
      <c r="D40" s="148"/>
      <c r="E40" s="148"/>
      <c r="F40" s="148"/>
    </row>
    <row r="41" spans="1:6" s="145" customFormat="1" ht="30" customHeight="1" x14ac:dyDescent="0.25">
      <c r="A41" s="7"/>
      <c r="B41" s="148"/>
      <c r="C41" s="148"/>
      <c r="D41" s="148"/>
      <c r="E41" s="148"/>
      <c r="F41" s="148"/>
    </row>
    <row r="42" spans="1:6" s="145" customFormat="1" ht="30" customHeight="1" x14ac:dyDescent="0.25">
      <c r="A42" s="7"/>
      <c r="B42" s="148"/>
      <c r="C42" s="148"/>
      <c r="D42" s="148"/>
      <c r="E42" s="148"/>
      <c r="F42" s="148"/>
    </row>
    <row r="43" spans="1:6" s="145" customFormat="1" ht="30" customHeight="1" x14ac:dyDescent="0.25">
      <c r="A43" s="7"/>
      <c r="B43" s="148"/>
      <c r="C43" s="148"/>
      <c r="D43" s="148"/>
      <c r="E43" s="148"/>
      <c r="F43" s="148"/>
    </row>
    <row r="44" spans="1:6" s="145" customFormat="1" ht="30" customHeight="1" x14ac:dyDescent="0.25">
      <c r="A44" s="7"/>
      <c r="B44" s="148"/>
      <c r="C44" s="148"/>
      <c r="D44" s="148"/>
      <c r="E44" s="148"/>
      <c r="F44" s="148"/>
    </row>
    <row r="45" spans="1:6" s="145" customFormat="1" ht="30" customHeight="1" x14ac:dyDescent="0.25">
      <c r="A45" s="7"/>
      <c r="B45" s="148"/>
      <c r="C45" s="148"/>
      <c r="D45" s="148"/>
      <c r="E45" s="148"/>
      <c r="F45" s="148"/>
    </row>
    <row r="46" spans="1:6" s="145" customFormat="1" ht="30" customHeight="1" x14ac:dyDescent="0.25">
      <c r="A46" s="7"/>
      <c r="B46" s="148"/>
      <c r="C46" s="148"/>
      <c r="D46" s="148"/>
      <c r="E46" s="148"/>
      <c r="F46" s="148"/>
    </row>
    <row r="47" spans="1:6" s="145" customFormat="1" ht="30" customHeight="1" x14ac:dyDescent="0.25">
      <c r="A47" s="7"/>
      <c r="B47" s="148"/>
      <c r="C47" s="148"/>
      <c r="D47" s="148"/>
      <c r="E47" s="148"/>
      <c r="F47" s="148"/>
    </row>
    <row r="48" spans="1:6" s="145" customFormat="1" ht="30" customHeight="1" x14ac:dyDescent="0.25">
      <c r="A48" s="7"/>
      <c r="B48" s="148"/>
      <c r="C48" s="148"/>
      <c r="D48" s="148"/>
      <c r="E48" s="148"/>
      <c r="F48" s="148"/>
    </row>
    <row r="49" spans="1:9" s="145" customFormat="1" ht="30" customHeight="1" x14ac:dyDescent="0.25">
      <c r="A49" s="7"/>
      <c r="B49" s="148"/>
      <c r="C49" s="148"/>
      <c r="D49" s="148"/>
      <c r="E49" s="148"/>
      <c r="F49" s="148"/>
    </row>
    <row r="50" spans="1:9" s="145" customFormat="1" ht="30" customHeight="1" x14ac:dyDescent="0.25">
      <c r="A50" s="7"/>
      <c r="B50" s="148"/>
      <c r="C50" s="148"/>
      <c r="D50" s="148"/>
      <c r="E50" s="148"/>
      <c r="F50" s="148"/>
    </row>
    <row r="51" spans="1:9" s="145" customFormat="1" ht="30" customHeight="1" x14ac:dyDescent="0.25">
      <c r="A51" s="7"/>
      <c r="B51" s="148"/>
      <c r="C51" s="148"/>
      <c r="D51" s="148"/>
      <c r="E51" s="148"/>
      <c r="F51" s="148"/>
    </row>
    <row r="52" spans="1:9" s="145" customFormat="1" ht="30" customHeight="1" x14ac:dyDescent="0.25">
      <c r="A52" s="7"/>
      <c r="B52" s="148"/>
      <c r="C52" s="148"/>
      <c r="D52" s="148"/>
      <c r="E52" s="148"/>
      <c r="F52" s="148"/>
    </row>
    <row r="53" spans="1:9" s="145" customFormat="1" ht="30" customHeight="1" x14ac:dyDescent="0.25">
      <c r="A53" s="7"/>
      <c r="B53" s="148"/>
      <c r="C53" s="148"/>
      <c r="D53" s="148"/>
      <c r="E53" s="148"/>
      <c r="F53" s="148"/>
    </row>
    <row r="54" spans="1:9" s="145" customFormat="1" ht="30" customHeight="1" x14ac:dyDescent="0.25">
      <c r="A54" s="7"/>
      <c r="B54" s="148"/>
      <c r="C54" s="148"/>
      <c r="D54" s="148"/>
      <c r="E54" s="148"/>
      <c r="F54" s="148"/>
    </row>
    <row r="55" spans="1:9" s="145" customFormat="1" ht="30" customHeight="1" x14ac:dyDescent="0.25">
      <c r="A55" s="7"/>
      <c r="B55" s="148"/>
      <c r="C55" s="148"/>
      <c r="D55" s="148"/>
      <c r="E55" s="148"/>
      <c r="F55" s="148"/>
    </row>
    <row r="56" spans="1:9" s="149" customFormat="1" ht="35.25" customHeight="1" x14ac:dyDescent="0.25">
      <c r="A56" s="7"/>
    </row>
    <row r="57" spans="1:9" s="149" customFormat="1" ht="35.25" customHeight="1" x14ac:dyDescent="0.25">
      <c r="A57" s="7"/>
    </row>
    <row r="58" spans="1:9" s="148" customFormat="1" ht="23.25" customHeight="1" x14ac:dyDescent="0.25">
      <c r="A58" s="7"/>
    </row>
    <row r="59" spans="1:9" s="148" customFormat="1" ht="23.25" customHeight="1" x14ac:dyDescent="0.25">
      <c r="A59" s="7"/>
    </row>
    <row r="60" spans="1:9" s="148" customFormat="1" hidden="1" x14ac:dyDescent="0.25">
      <c r="A60" s="7"/>
      <c r="B60" s="148" t="s">
        <v>166</v>
      </c>
      <c r="C60" s="148">
        <v>1</v>
      </c>
      <c r="D60" s="148" t="s">
        <v>168</v>
      </c>
      <c r="I60" s="148" t="s">
        <v>169</v>
      </c>
    </row>
    <row r="61" spans="1:9" s="148" customFormat="1" hidden="1" x14ac:dyDescent="0.25">
      <c r="A61" s="7"/>
      <c r="B61" s="148" t="s">
        <v>170</v>
      </c>
      <c r="C61" s="148">
        <v>2</v>
      </c>
      <c r="D61" s="148" t="s">
        <v>171</v>
      </c>
      <c r="I61" s="148" t="s">
        <v>169</v>
      </c>
    </row>
    <row r="62" spans="1:9" s="148" customFormat="1" hidden="1" x14ac:dyDescent="0.25">
      <c r="A62" s="7"/>
      <c r="B62" s="148" t="s">
        <v>172</v>
      </c>
      <c r="C62" s="148">
        <v>3</v>
      </c>
      <c r="D62" s="148" t="s">
        <v>173</v>
      </c>
      <c r="I62" s="148" t="s">
        <v>174</v>
      </c>
    </row>
    <row r="63" spans="1:9" s="148" customFormat="1" hidden="1" x14ac:dyDescent="0.25">
      <c r="A63" s="7"/>
      <c r="B63" s="148" t="s">
        <v>175</v>
      </c>
      <c r="C63" s="148">
        <v>4</v>
      </c>
      <c r="D63" s="148" t="s">
        <v>176</v>
      </c>
      <c r="I63" s="148" t="s">
        <v>177</v>
      </c>
    </row>
    <row r="64" spans="1:9" s="148" customFormat="1" hidden="1" x14ac:dyDescent="0.25">
      <c r="A64" s="7"/>
      <c r="B64" s="148" t="s">
        <v>178</v>
      </c>
      <c r="C64" s="148">
        <v>5</v>
      </c>
      <c r="D64" s="148" t="s">
        <v>179</v>
      </c>
      <c r="I64" s="148" t="s">
        <v>180</v>
      </c>
    </row>
    <row r="65" spans="1:9" s="148" customFormat="1" hidden="1" x14ac:dyDescent="0.25">
      <c r="A65" s="7"/>
      <c r="B65" s="148" t="s">
        <v>181</v>
      </c>
      <c r="C65" s="148">
        <v>6</v>
      </c>
      <c r="D65" s="148" t="s">
        <v>182</v>
      </c>
      <c r="I65" s="148" t="s">
        <v>183</v>
      </c>
    </row>
    <row r="66" spans="1:9" s="148" customFormat="1" hidden="1" x14ac:dyDescent="0.25">
      <c r="A66" s="7"/>
      <c r="B66" s="148" t="s">
        <v>184</v>
      </c>
      <c r="C66" s="148">
        <v>7</v>
      </c>
      <c r="D66" s="148" t="s">
        <v>185</v>
      </c>
      <c r="I66" s="148" t="s">
        <v>186</v>
      </c>
    </row>
    <row r="67" spans="1:9" s="148" customFormat="1" hidden="1" x14ac:dyDescent="0.25">
      <c r="A67" s="7"/>
      <c r="B67" s="148" t="s">
        <v>187</v>
      </c>
      <c r="C67" s="148">
        <v>8</v>
      </c>
      <c r="D67" s="148" t="s">
        <v>188</v>
      </c>
      <c r="I67" s="148" t="s">
        <v>189</v>
      </c>
    </row>
    <row r="68" spans="1:9" s="148" customFormat="1" hidden="1" x14ac:dyDescent="0.25">
      <c r="A68" s="7"/>
      <c r="C68" s="148">
        <v>9</v>
      </c>
      <c r="D68" s="148" t="s">
        <v>190</v>
      </c>
    </row>
    <row r="69" spans="1:9" s="148" customFormat="1" hidden="1" x14ac:dyDescent="0.25">
      <c r="A69" s="7"/>
      <c r="C69" s="148">
        <v>10</v>
      </c>
      <c r="D69" s="148" t="s">
        <v>191</v>
      </c>
    </row>
    <row r="70" spans="1:9" s="148" customFormat="1" hidden="1" x14ac:dyDescent="0.25">
      <c r="A70" s="7"/>
      <c r="C70" s="148">
        <v>11</v>
      </c>
      <c r="D70" s="148" t="s">
        <v>192</v>
      </c>
    </row>
    <row r="71" spans="1:9" s="148" customFormat="1" hidden="1" x14ac:dyDescent="0.25">
      <c r="A71" s="7"/>
      <c r="C71" s="148">
        <v>12</v>
      </c>
      <c r="D71" s="148" t="s">
        <v>193</v>
      </c>
    </row>
    <row r="72" spans="1:9" s="148" customFormat="1" hidden="1" x14ac:dyDescent="0.25">
      <c r="A72" s="7"/>
      <c r="B72" s="148" t="str">
        <f t="shared" ref="B72:B73" si="0">IF(D72="","",C72&amp;". "&amp;D72)</f>
        <v/>
      </c>
      <c r="I72" s="150"/>
    </row>
    <row r="73" spans="1:9" s="148" customFormat="1" hidden="1" x14ac:dyDescent="0.25">
      <c r="A73" s="7"/>
      <c r="B73" s="148" t="str">
        <f t="shared" si="0"/>
        <v/>
      </c>
    </row>
    <row r="74" spans="1:9" s="148" customFormat="1" hidden="1" x14ac:dyDescent="0.25">
      <c r="A74" s="7"/>
    </row>
    <row r="75" spans="1:9" s="148" customFormat="1" ht="23.25" customHeight="1" x14ac:dyDescent="0.25">
      <c r="A75" s="7"/>
    </row>
    <row r="76" spans="1:9" ht="23.25" customHeight="1" x14ac:dyDescent="0.25"/>
    <row r="77" spans="1:9" ht="18" customHeight="1" x14ac:dyDescent="0.25"/>
    <row r="78" spans="1:9" ht="18" customHeight="1" x14ac:dyDescent="0.25"/>
    <row r="79" spans="1:9" ht="18" customHeight="1" x14ac:dyDescent="0.25"/>
    <row r="80" spans="1:9" ht="18" customHeight="1" x14ac:dyDescent="0.25"/>
    <row r="81" ht="18" customHeight="1" x14ac:dyDescent="0.25"/>
    <row r="82" ht="18" customHeight="1" x14ac:dyDescent="0.25"/>
    <row r="83" ht="18" customHeight="1" x14ac:dyDescent="0.25"/>
    <row r="84" ht="18" customHeight="1" x14ac:dyDescent="0.25"/>
    <row r="85" ht="18" customHeight="1" x14ac:dyDescent="0.25"/>
    <row r="86" ht="18" customHeight="1" x14ac:dyDescent="0.25"/>
    <row r="87" ht="18" customHeight="1" x14ac:dyDescent="0.25"/>
    <row r="88" ht="18" customHeight="1" x14ac:dyDescent="0.25"/>
    <row r="89" ht="18" customHeight="1" x14ac:dyDescent="0.25"/>
    <row r="90" ht="18" customHeight="1" x14ac:dyDescent="0.25"/>
    <row r="91" ht="18" customHeight="1" x14ac:dyDescent="0.25"/>
    <row r="92" ht="18" customHeight="1" x14ac:dyDescent="0.25"/>
    <row r="93" ht="18" customHeight="1" x14ac:dyDescent="0.25"/>
    <row r="94" ht="18" customHeight="1" x14ac:dyDescent="0.25"/>
    <row r="95" ht="18" customHeight="1" x14ac:dyDescent="0.25"/>
    <row r="96" ht="18" customHeight="1" x14ac:dyDescent="0.25"/>
    <row r="97" ht="18" customHeight="1" x14ac:dyDescent="0.25"/>
    <row r="98" ht="18" customHeight="1" x14ac:dyDescent="0.25"/>
    <row r="99" ht="18" customHeight="1" x14ac:dyDescent="0.25"/>
    <row r="100" ht="18" customHeight="1" x14ac:dyDescent="0.25"/>
    <row r="101" hidden="1" x14ac:dyDescent="0.25"/>
    <row r="102" x14ac:dyDescent="0.25"/>
  </sheetData>
  <sheetProtection password="9004" sheet="1" objects="1" scenarios="1" formatColumns="0" formatRows="0" selectLockedCells="1" autoFilter="0"/>
  <mergeCells count="5">
    <mergeCell ref="O4:X4"/>
    <mergeCell ref="B5:J5"/>
    <mergeCell ref="B6:J6"/>
    <mergeCell ref="B7:J7"/>
    <mergeCell ref="B8:J12"/>
  </mergeCells>
  <dataValidations count="1">
    <dataValidation type="list" allowBlank="1" showInputMessage="1" showErrorMessage="1" sqref="B6:J6">
      <formula1>$B$60:$B$73</formula1>
    </dataValidation>
  </dataValidations>
  <pageMargins left="0.511811024" right="0.511811024" top="0.78740157499999996" bottom="0.78740157499999996" header="0.31496062000000002" footer="0.31496062000000002"/>
  <pageSetup paperSize="9" orientation="portrait" horizontalDpi="0"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2"/>
  <sheetViews>
    <sheetView showGridLines="0" zoomScaleNormal="100" workbookViewId="0"/>
  </sheetViews>
  <sheetFormatPr defaultColWidth="0" defaultRowHeight="15" customHeight="1" zeroHeight="1" x14ac:dyDescent="0.25"/>
  <cols>
    <col min="1" max="1" width="2.7109375" style="7" customWidth="1"/>
    <col min="2" max="2" width="8.42578125" style="145" customWidth="1"/>
    <col min="3" max="3" width="2" style="145" customWidth="1"/>
    <col min="4" max="4" width="8.85546875" style="145" customWidth="1"/>
    <col min="5" max="5" width="11.28515625" style="145" customWidth="1"/>
    <col min="6" max="6" width="6.140625" style="145" customWidth="1"/>
    <col min="7" max="8" width="8.85546875" style="145" customWidth="1"/>
    <col min="9" max="9" width="17.5703125" style="145" customWidth="1"/>
    <col min="10" max="10" width="14.7109375" style="145" customWidth="1"/>
    <col min="11" max="11" width="8.42578125" style="145" customWidth="1"/>
    <col min="12" max="12" width="2.28515625" style="145" customWidth="1"/>
    <col min="13" max="17" width="8.85546875" style="145" customWidth="1"/>
    <col min="18" max="18" width="22.28515625" style="145" customWidth="1"/>
    <col min="19" max="30" width="8.85546875" style="145" customWidth="1"/>
    <col min="31" max="31" width="0" style="145" hidden="1" customWidth="1"/>
    <col min="32" max="16384" width="8.85546875" style="145" hidden="1"/>
  </cols>
  <sheetData>
    <row r="1" spans="1:30" s="11" customFormat="1" ht="45" customHeight="1" x14ac:dyDescent="0.25"/>
    <row r="2" spans="1:30" s="12" customFormat="1" ht="33" customHeight="1" x14ac:dyDescent="0.25"/>
    <row r="3" spans="1:30" s="157" customFormat="1" ht="24" customHeight="1" x14ac:dyDescent="0.35">
      <c r="A3" s="5"/>
      <c r="B3" s="155" t="s">
        <v>194</v>
      </c>
      <c r="C3" s="141"/>
      <c r="D3" s="141"/>
      <c r="E3" s="141"/>
      <c r="F3" s="141"/>
      <c r="G3" s="141"/>
      <c r="H3" s="141"/>
      <c r="I3" s="141"/>
      <c r="J3" s="156"/>
      <c r="K3" s="156"/>
      <c r="L3" s="156"/>
      <c r="M3" s="156"/>
      <c r="N3" s="156"/>
      <c r="O3" s="156"/>
      <c r="P3" s="141"/>
      <c r="Q3" s="141"/>
      <c r="R3" s="141"/>
      <c r="S3" s="141"/>
      <c r="T3" s="141"/>
      <c r="U3" s="141"/>
      <c r="V3" s="141"/>
      <c r="W3" s="141"/>
      <c r="X3" s="141"/>
      <c r="Y3" s="141"/>
      <c r="Z3" s="141"/>
      <c r="AA3" s="141"/>
      <c r="AB3" s="141"/>
      <c r="AC3" s="141"/>
      <c r="AD3" s="141"/>
    </row>
    <row r="4" spans="1:30" s="157" customFormat="1" ht="21" x14ac:dyDescent="0.25">
      <c r="A4" s="5"/>
      <c r="B4" s="158" t="s">
        <v>195</v>
      </c>
      <c r="C4" s="158"/>
      <c r="D4" s="158"/>
      <c r="E4" s="158"/>
      <c r="F4" s="158"/>
      <c r="G4" s="158"/>
      <c r="H4" s="158"/>
      <c r="I4" s="158"/>
      <c r="J4" s="158"/>
      <c r="K4" s="158"/>
      <c r="L4" s="158"/>
      <c r="M4" s="158"/>
      <c r="N4" s="158"/>
      <c r="O4" s="159"/>
      <c r="P4" s="159"/>
      <c r="Q4" s="159"/>
      <c r="R4" s="159"/>
      <c r="S4" s="141"/>
      <c r="T4" s="141"/>
      <c r="U4" s="141"/>
      <c r="V4" s="141"/>
      <c r="W4" s="141"/>
      <c r="X4" s="141"/>
      <c r="Y4" s="141"/>
      <c r="Z4" s="141"/>
      <c r="AA4" s="141"/>
      <c r="AB4" s="141"/>
      <c r="AC4" s="141"/>
      <c r="AD4" s="141"/>
    </row>
    <row r="5" spans="1:30" ht="21" x14ac:dyDescent="0.25">
      <c r="A5" s="6"/>
      <c r="C5" s="159"/>
      <c r="D5" s="159"/>
      <c r="E5" s="159"/>
      <c r="F5" s="159"/>
      <c r="G5" s="159"/>
      <c r="H5" s="159"/>
      <c r="I5" s="159"/>
      <c r="J5" s="159"/>
      <c r="K5" s="159"/>
      <c r="L5" s="159"/>
      <c r="M5" s="159"/>
      <c r="N5" s="159"/>
      <c r="O5" s="159"/>
      <c r="P5" s="159"/>
      <c r="Q5" s="159"/>
      <c r="R5" s="159"/>
      <c r="S5" s="159"/>
    </row>
    <row r="6" spans="1:30" x14ac:dyDescent="0.25"/>
    <row r="7" spans="1:30" ht="21" x14ac:dyDescent="0.25">
      <c r="J7" s="160"/>
      <c r="K7" s="161">
        <v>1</v>
      </c>
      <c r="M7" s="162" t="s">
        <v>196</v>
      </c>
      <c r="N7" s="162"/>
      <c r="O7" s="162"/>
      <c r="P7" s="162"/>
      <c r="Q7" s="162"/>
      <c r="R7" s="162"/>
      <c r="S7" s="162"/>
    </row>
    <row r="8" spans="1:30" ht="51.75" customHeight="1" x14ac:dyDescent="0.25">
      <c r="J8" s="163"/>
      <c r="K8" s="161"/>
      <c r="M8" s="164" t="s">
        <v>197</v>
      </c>
      <c r="N8" s="164"/>
      <c r="O8" s="164"/>
      <c r="P8" s="164"/>
      <c r="Q8" s="164"/>
      <c r="R8" s="164"/>
      <c r="S8" s="163"/>
      <c r="T8" s="163"/>
      <c r="U8" s="163"/>
      <c r="V8" s="163"/>
      <c r="W8" s="163"/>
      <c r="X8" s="163"/>
    </row>
    <row r="9" spans="1:30" ht="17.100000000000001" customHeight="1" x14ac:dyDescent="0.25">
      <c r="K9" s="161"/>
      <c r="M9" s="165" t="s">
        <v>198</v>
      </c>
      <c r="N9" s="165"/>
      <c r="O9" s="165"/>
      <c r="P9" s="165"/>
      <c r="Q9" s="166"/>
      <c r="R9" s="166"/>
    </row>
    <row r="10" spans="1:30" ht="12" customHeight="1" x14ac:dyDescent="0.25"/>
    <row r="11" spans="1:30" ht="17.100000000000001" customHeight="1" x14ac:dyDescent="0.25">
      <c r="K11" s="161">
        <v>2</v>
      </c>
      <c r="M11" s="162" t="s">
        <v>199</v>
      </c>
      <c r="N11" s="162"/>
      <c r="O11" s="162"/>
      <c r="P11" s="162"/>
      <c r="Q11" s="162"/>
      <c r="R11" s="162"/>
      <c r="S11" s="162"/>
      <c r="T11" s="167"/>
    </row>
    <row r="12" spans="1:30" ht="57.75" customHeight="1" x14ac:dyDescent="0.25">
      <c r="K12" s="161"/>
      <c r="M12" s="168" t="s">
        <v>200</v>
      </c>
      <c r="N12" s="168"/>
      <c r="O12" s="168"/>
      <c r="P12" s="168"/>
      <c r="Q12" s="168"/>
      <c r="R12" s="168"/>
      <c r="S12" s="169"/>
      <c r="T12" s="169"/>
      <c r="U12" s="163"/>
      <c r="V12" s="163"/>
      <c r="W12" s="163"/>
      <c r="X12" s="163"/>
    </row>
    <row r="13" spans="1:30" ht="17.100000000000001" customHeight="1" x14ac:dyDescent="0.25">
      <c r="K13" s="161"/>
      <c r="M13" s="170" t="s">
        <v>198</v>
      </c>
      <c r="N13" s="170"/>
      <c r="O13" s="170"/>
      <c r="P13" s="170"/>
      <c r="Q13" s="170"/>
      <c r="R13" s="166"/>
    </row>
    <row r="14" spans="1:30" ht="12" customHeight="1" x14ac:dyDescent="0.25"/>
    <row r="15" spans="1:30" ht="17.100000000000001" customHeight="1" x14ac:dyDescent="0.25">
      <c r="J15" s="160"/>
      <c r="K15" s="161">
        <v>3</v>
      </c>
      <c r="M15" s="162" t="s">
        <v>201</v>
      </c>
      <c r="N15" s="162"/>
      <c r="O15" s="162"/>
      <c r="P15" s="162"/>
      <c r="Q15" s="162"/>
      <c r="R15" s="162"/>
    </row>
    <row r="16" spans="1:30" ht="45" customHeight="1" x14ac:dyDescent="0.25">
      <c r="J16" s="163"/>
      <c r="K16" s="161"/>
      <c r="M16" s="164" t="s">
        <v>202</v>
      </c>
      <c r="N16" s="164"/>
      <c r="O16" s="164"/>
      <c r="P16" s="164"/>
      <c r="Q16" s="164"/>
      <c r="R16" s="164"/>
      <c r="S16" s="163"/>
      <c r="T16" s="163"/>
      <c r="U16" s="163"/>
      <c r="V16" s="163"/>
      <c r="W16" s="163"/>
      <c r="X16" s="163"/>
    </row>
    <row r="17" spans="10:25" ht="17.100000000000001" customHeight="1" x14ac:dyDescent="0.25">
      <c r="K17" s="161"/>
      <c r="M17" s="165" t="s">
        <v>198</v>
      </c>
      <c r="N17" s="165"/>
      <c r="O17" s="165"/>
      <c r="P17" s="165"/>
      <c r="Q17" s="165"/>
      <c r="R17" s="166"/>
    </row>
    <row r="18" spans="10:25" ht="12" customHeight="1" x14ac:dyDescent="0.25">
      <c r="M18" s="171"/>
      <c r="N18" s="171"/>
      <c r="O18" s="171"/>
    </row>
    <row r="19" spans="10:25" ht="17.100000000000001" customHeight="1" x14ac:dyDescent="0.25">
      <c r="J19" s="160"/>
      <c r="K19" s="161">
        <v>4</v>
      </c>
      <c r="M19" s="162" t="s">
        <v>203</v>
      </c>
      <c r="N19" s="162"/>
      <c r="O19" s="162"/>
      <c r="P19" s="162"/>
      <c r="Q19" s="162"/>
      <c r="R19" s="162"/>
      <c r="S19" s="162"/>
      <c r="T19" s="172"/>
      <c r="U19" s="172"/>
      <c r="V19" s="172"/>
      <c r="W19" s="172"/>
      <c r="X19" s="172"/>
      <c r="Y19" s="172"/>
    </row>
    <row r="20" spans="10:25" ht="45" customHeight="1" x14ac:dyDescent="0.25">
      <c r="J20" s="163"/>
      <c r="K20" s="161"/>
      <c r="M20" s="168" t="s">
        <v>204</v>
      </c>
      <c r="N20" s="168"/>
      <c r="O20" s="168"/>
      <c r="P20" s="168"/>
      <c r="Q20" s="168"/>
      <c r="R20" s="168"/>
      <c r="S20" s="163"/>
      <c r="T20" s="163"/>
      <c r="U20" s="163"/>
      <c r="V20" s="163"/>
      <c r="W20" s="163"/>
      <c r="X20" s="163"/>
    </row>
    <row r="21" spans="10:25" ht="17.100000000000001" customHeight="1" x14ac:dyDescent="0.25">
      <c r="K21" s="161"/>
      <c r="M21" s="165" t="s">
        <v>198</v>
      </c>
      <c r="N21" s="165"/>
      <c r="O21" s="165"/>
      <c r="P21" s="165"/>
      <c r="Q21" s="165"/>
      <c r="R21" s="166"/>
    </row>
    <row r="22" spans="10:25" ht="11.25" customHeight="1" x14ac:dyDescent="0.25"/>
    <row r="23" spans="10:25" ht="16.5" customHeight="1" x14ac:dyDescent="0.25">
      <c r="J23" s="173"/>
      <c r="K23" s="161">
        <v>5</v>
      </c>
      <c r="M23" s="174" t="s">
        <v>205</v>
      </c>
      <c r="N23" s="174"/>
      <c r="O23" s="174"/>
      <c r="P23" s="174"/>
      <c r="Q23" s="174"/>
      <c r="R23" s="174"/>
      <c r="S23" s="160"/>
    </row>
    <row r="24" spans="10:25" ht="33.75" customHeight="1" x14ac:dyDescent="0.25">
      <c r="J24" s="163"/>
      <c r="K24" s="161"/>
      <c r="M24" s="168" t="s">
        <v>206</v>
      </c>
      <c r="N24" s="168"/>
      <c r="O24" s="168"/>
      <c r="P24" s="168"/>
      <c r="Q24" s="168"/>
      <c r="R24" s="168"/>
      <c r="S24" s="163"/>
      <c r="T24" s="163"/>
      <c r="U24" s="163"/>
      <c r="V24" s="163"/>
      <c r="W24" s="163"/>
      <c r="X24" s="163"/>
    </row>
    <row r="25" spans="10:25" ht="16.5" customHeight="1" x14ac:dyDescent="0.25">
      <c r="K25" s="161"/>
      <c r="M25" s="175" t="s">
        <v>198</v>
      </c>
      <c r="N25" s="175"/>
      <c r="O25" s="175"/>
      <c r="P25" s="175"/>
      <c r="Q25" s="175"/>
      <c r="R25" s="166"/>
    </row>
    <row r="26" spans="10:25" ht="11.25" customHeight="1" x14ac:dyDescent="0.25"/>
    <row r="27" spans="10:25" ht="16.5" customHeight="1" x14ac:dyDescent="0.25">
      <c r="K27" s="161">
        <v>6</v>
      </c>
      <c r="M27" s="174" t="s">
        <v>207</v>
      </c>
      <c r="N27" s="174"/>
      <c r="O27" s="174"/>
      <c r="P27" s="174"/>
      <c r="Q27" s="174"/>
      <c r="R27" s="174"/>
    </row>
    <row r="28" spans="10:25" ht="47.25" customHeight="1" x14ac:dyDescent="0.25">
      <c r="K28" s="161"/>
      <c r="M28" s="168" t="s">
        <v>208</v>
      </c>
      <c r="N28" s="168"/>
      <c r="O28" s="168"/>
      <c r="P28" s="168"/>
      <c r="Q28" s="168"/>
      <c r="R28" s="168"/>
    </row>
    <row r="29" spans="10:25" ht="16.5" customHeight="1" x14ac:dyDescent="0.25">
      <c r="K29" s="161"/>
      <c r="M29" s="176" t="s">
        <v>198</v>
      </c>
      <c r="N29" s="176"/>
      <c r="O29" s="176"/>
      <c r="P29" s="176"/>
      <c r="Q29" s="176"/>
      <c r="R29" s="166"/>
    </row>
    <row r="30" spans="10:25" ht="11.25" customHeight="1" x14ac:dyDescent="0.25"/>
    <row r="31" spans="10:25" ht="16.5" customHeight="1" x14ac:dyDescent="0.25">
      <c r="K31" s="161">
        <v>7</v>
      </c>
      <c r="M31" s="174" t="s">
        <v>209</v>
      </c>
      <c r="N31" s="174"/>
      <c r="O31" s="174"/>
      <c r="P31" s="174"/>
      <c r="Q31" s="174"/>
      <c r="R31" s="174"/>
    </row>
    <row r="32" spans="10:25" ht="76.5" customHeight="1" x14ac:dyDescent="0.25">
      <c r="K32" s="161"/>
      <c r="M32" s="164" t="s">
        <v>210</v>
      </c>
      <c r="N32" s="164"/>
      <c r="O32" s="164"/>
      <c r="P32" s="164"/>
      <c r="Q32" s="164"/>
      <c r="R32" s="164"/>
    </row>
    <row r="33" spans="11:18" ht="16.5" customHeight="1" x14ac:dyDescent="0.25">
      <c r="K33" s="161"/>
      <c r="M33" s="176" t="s">
        <v>198</v>
      </c>
      <c r="N33" s="176"/>
      <c r="O33" s="176"/>
      <c r="P33" s="176"/>
      <c r="Q33" s="176"/>
      <c r="R33" s="166"/>
    </row>
    <row r="34" spans="11:18" ht="33.950000000000003" customHeight="1" x14ac:dyDescent="0.25"/>
    <row r="35" spans="11:18" ht="33.950000000000003" hidden="1" customHeight="1" x14ac:dyDescent="0.25">
      <c r="K35" s="161">
        <v>6</v>
      </c>
      <c r="M35" s="160" t="s">
        <v>211</v>
      </c>
    </row>
    <row r="36" spans="11:18" ht="33.950000000000003" hidden="1" customHeight="1" x14ac:dyDescent="0.25">
      <c r="K36" s="161"/>
      <c r="M36" s="168" t="s">
        <v>212</v>
      </c>
      <c r="N36" s="168"/>
      <c r="O36" s="168"/>
      <c r="P36" s="168"/>
      <c r="Q36" s="168"/>
      <c r="R36" s="168"/>
    </row>
    <row r="37" spans="11:18" ht="33.950000000000003" hidden="1" customHeight="1" x14ac:dyDescent="0.25">
      <c r="K37" s="161"/>
      <c r="M37" s="171" t="s">
        <v>213</v>
      </c>
      <c r="N37" s="171"/>
    </row>
    <row r="38" spans="11:18" ht="33.950000000000003" hidden="1" customHeight="1" x14ac:dyDescent="0.25"/>
    <row r="39" spans="11:18" ht="33.950000000000003" hidden="1" customHeight="1" x14ac:dyDescent="0.25"/>
    <row r="40" spans="11:18" ht="33.950000000000003" hidden="1" customHeight="1" x14ac:dyDescent="0.25"/>
    <row r="41" spans="11:18" ht="33.950000000000003" hidden="1" customHeight="1" x14ac:dyDescent="0.25"/>
    <row r="42" spans="11:18" ht="33.950000000000003" hidden="1" customHeight="1" x14ac:dyDescent="0.25"/>
    <row r="43" spans="11:18" ht="33.950000000000003" hidden="1" customHeight="1" x14ac:dyDescent="0.25"/>
    <row r="44" spans="11:18" ht="33.950000000000003" hidden="1" customHeight="1" x14ac:dyDescent="0.25"/>
    <row r="45" spans="11:18" ht="33.950000000000003" hidden="1" customHeight="1" x14ac:dyDescent="0.25"/>
    <row r="46" spans="11:18" ht="33.950000000000003" hidden="1" customHeight="1" x14ac:dyDescent="0.25"/>
    <row r="47" spans="11:18" ht="33.950000000000003" hidden="1" customHeight="1" x14ac:dyDescent="0.25"/>
    <row r="48" spans="11:18" ht="33.950000000000003" hidden="1" customHeight="1" x14ac:dyDescent="0.25"/>
    <row r="49" spans="10:10" hidden="1" x14ac:dyDescent="0.25"/>
    <row r="50" spans="10:10" hidden="1" x14ac:dyDescent="0.25"/>
    <row r="51" spans="10:10" hidden="1" x14ac:dyDescent="0.25"/>
    <row r="52" spans="10:10" hidden="1" x14ac:dyDescent="0.25">
      <c r="J52" s="177"/>
    </row>
    <row r="53" spans="10:10" ht="15" customHeight="1" x14ac:dyDescent="0.25"/>
    <row r="54" spans="10:10" ht="15" customHeight="1" x14ac:dyDescent="0.25"/>
    <row r="55" spans="10:10" ht="15" customHeight="1" x14ac:dyDescent="0.25"/>
    <row r="56" spans="10:10" ht="15" customHeight="1" x14ac:dyDescent="0.25"/>
    <row r="57" spans="10:10" ht="15" customHeight="1" x14ac:dyDescent="0.25"/>
    <row r="58" spans="10:10" ht="15" customHeight="1" x14ac:dyDescent="0.25"/>
    <row r="59" spans="10:10" ht="15" customHeight="1" x14ac:dyDescent="0.25"/>
    <row r="60" spans="10:10" ht="15" customHeight="1" x14ac:dyDescent="0.25"/>
    <row r="61" spans="10:10" ht="15" customHeight="1" x14ac:dyDescent="0.25"/>
    <row r="62" spans="10:10" ht="15" customHeight="1" x14ac:dyDescent="0.25"/>
  </sheetData>
  <sheetProtection password="9004" sheet="1" objects="1" scenarios="1" formatColumns="0" formatRows="0" selectLockedCells="1" autoFilter="0"/>
  <mergeCells count="34">
    <mergeCell ref="K35:K37"/>
    <mergeCell ref="M36:R36"/>
    <mergeCell ref="M37:N37"/>
    <mergeCell ref="K27:K29"/>
    <mergeCell ref="M27:R27"/>
    <mergeCell ref="M28:R28"/>
    <mergeCell ref="M29:Q29"/>
    <mergeCell ref="K31:K33"/>
    <mergeCell ref="M31:R31"/>
    <mergeCell ref="M32:R32"/>
    <mergeCell ref="M33:Q33"/>
    <mergeCell ref="T19:Y19"/>
    <mergeCell ref="M20:R20"/>
    <mergeCell ref="M21:Q21"/>
    <mergeCell ref="K23:K25"/>
    <mergeCell ref="M23:R23"/>
    <mergeCell ref="M24:R24"/>
    <mergeCell ref="M25:Q25"/>
    <mergeCell ref="K19:K21"/>
    <mergeCell ref="M19:S19"/>
    <mergeCell ref="K15:K17"/>
    <mergeCell ref="M15:R15"/>
    <mergeCell ref="M16:R16"/>
    <mergeCell ref="M17:Q17"/>
    <mergeCell ref="M18:O18"/>
    <mergeCell ref="K11:K13"/>
    <mergeCell ref="M11:S11"/>
    <mergeCell ref="M12:R12"/>
    <mergeCell ref="M13:Q13"/>
    <mergeCell ref="B4:N4"/>
    <mergeCell ref="K7:K9"/>
    <mergeCell ref="M7:S7"/>
    <mergeCell ref="M8:R8"/>
    <mergeCell ref="M9:P9"/>
  </mergeCells>
  <hyperlinks>
    <hyperlink ref="D23:J23" r:id="rId1" display="Planilha de Avaliação de Desempenho por Competências"/>
    <hyperlink ref="D7:J7" r:id="rId2" display="Planilha de Fluxo de Caixa 3.0"/>
    <hyperlink ref="M35" r:id="rId3"/>
    <hyperlink ref="M37:N37" r:id="rId4" display="Veja mais detalhes"/>
    <hyperlink ref="M7" r:id="rId5" display="Pacote de Planilhas de Finanças Empresariais"/>
    <hyperlink ref="M9:O9" r:id="rId6" display="Veja mais sobre esse produto"/>
    <hyperlink ref="M11:S11" r:id="rId7" display="Pacote de Planilhas: Mapeamento e Gerenciamento de Processos "/>
    <hyperlink ref="M15:R15" r:id="rId8" display="Pacote de Planilhas Gestão de Operações "/>
    <hyperlink ref="M19:R19" r:id="rId9" display="Planilha de Diagrama de Ishikawa (Causa e Efeito) 2.0"/>
    <hyperlink ref="M21:Q21" r:id="rId10" display="Veja mais sobre esse produto"/>
    <hyperlink ref="M23:R23" r:id="rId11" display="Planilha Avaliação de Desempenho por Competências"/>
    <hyperlink ref="M25:Q25" r:id="rId12" display="Veja mais sobre esse produto"/>
    <hyperlink ref="M27:R27" r:id="rId13" display="Planilha Indicadores de RH"/>
    <hyperlink ref="M29:Q29" r:id="rId14" display="Veja mais sobre esse produto"/>
    <hyperlink ref="M31:R31" r:id="rId15" display="Planilha de Pesquisa de Clima Organizacional 3.0"/>
    <hyperlink ref="M33:Q33" r:id="rId16" display="Veja mais sobre esse produto"/>
    <hyperlink ref="M7:S7" r:id="rId17" display="Pacote com todas as planilhas da SOUZA"/>
    <hyperlink ref="M9:P9" r:id="rId18" display="Veja mais sobre esse produto"/>
    <hyperlink ref="M11:T11" r:id="rId19" display="Pacote de Planilhas Gestão de Segurança"/>
    <hyperlink ref="M13:Q13" r:id="rId20" display="Veja mais sobre esse produto"/>
    <hyperlink ref="M17:Q17" r:id="rId21" display="Veja mais sobre esse produto"/>
    <hyperlink ref="M19:S19" r:id="rId22" display="Pacote de Planilhas de RH"/>
  </hyperlinks>
  <pageMargins left="0.75" right="0.75" top="1" bottom="1" header="0.5" footer="0.5"/>
  <pageSetup paperSize="9" orientation="portrait" horizontalDpi="4294967292" verticalDpi="4294967292" r:id="rId23"/>
  <drawing r:id="rId2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showGridLines="0" zoomScaleNormal="100" zoomScaleSheetLayoutView="80" workbookViewId="0"/>
  </sheetViews>
  <sheetFormatPr defaultColWidth="0" defaultRowHeight="15" customHeight="1" zeroHeight="1" x14ac:dyDescent="0.25"/>
  <cols>
    <col min="1" max="1" width="2.7109375" style="7" customWidth="1"/>
    <col min="2" max="3" width="20.7109375" style="145" customWidth="1"/>
    <col min="4" max="4" width="77.7109375" style="145" customWidth="1"/>
    <col min="5" max="5" width="71.5703125" style="145" customWidth="1"/>
    <col min="6" max="16" width="20.7109375" style="145" customWidth="1"/>
    <col min="17" max="18" width="0" style="145" hidden="1" customWidth="1"/>
    <col min="19" max="16384" width="9.140625" style="145" hidden="1"/>
  </cols>
  <sheetData>
    <row r="1" spans="1:16" s="11" customFormat="1" ht="45" customHeight="1" x14ac:dyDescent="0.25"/>
    <row r="2" spans="1:16" s="12" customFormat="1" ht="33" customHeight="1" x14ac:dyDescent="0.25"/>
    <row r="3" spans="1:16" s="141" customFormat="1" ht="23.25" x14ac:dyDescent="0.35">
      <c r="B3" s="178" t="s">
        <v>214</v>
      </c>
    </row>
    <row r="4" spans="1:16" s="179" customFormat="1" x14ac:dyDescent="0.25">
      <c r="A4" s="5"/>
      <c r="B4" s="141"/>
      <c r="C4" s="141"/>
      <c r="D4" s="141"/>
      <c r="E4" s="141"/>
      <c r="F4" s="141"/>
      <c r="G4" s="141"/>
      <c r="H4" s="141"/>
      <c r="I4" s="141"/>
      <c r="J4" s="141"/>
      <c r="K4" s="141"/>
      <c r="L4" s="141"/>
      <c r="M4" s="141"/>
      <c r="N4" s="141"/>
      <c r="O4" s="141"/>
      <c r="P4" s="141"/>
    </row>
    <row r="5" spans="1:16" ht="35.25" customHeight="1" x14ac:dyDescent="0.25">
      <c r="A5" s="6"/>
    </row>
    <row r="6" spans="1:16" ht="35.25" customHeight="1" x14ac:dyDescent="0.25"/>
    <row r="7" spans="1:16" ht="30" customHeight="1" x14ac:dyDescent="0.25"/>
    <row r="8" spans="1:16" ht="30" customHeight="1" x14ac:dyDescent="0.25"/>
    <row r="9" spans="1:16" ht="30" customHeight="1" x14ac:dyDescent="0.25"/>
    <row r="10" spans="1:16" ht="30" customHeight="1" x14ac:dyDescent="0.25"/>
    <row r="11" spans="1:16" ht="30" customHeight="1" x14ac:dyDescent="0.25"/>
    <row r="12" spans="1:16" ht="30" customHeight="1" x14ac:dyDescent="0.25"/>
    <row r="13" spans="1:16" ht="30" customHeight="1" x14ac:dyDescent="0.25"/>
    <row r="14" spans="1:16" ht="30" customHeight="1" x14ac:dyDescent="0.25"/>
    <row r="15" spans="1:16" ht="30" customHeight="1" x14ac:dyDescent="0.25"/>
    <row r="16" spans="1:16" ht="30" customHeight="1" x14ac:dyDescent="0.25"/>
    <row r="17" ht="30" customHeight="1" x14ac:dyDescent="0.25"/>
    <row r="18" ht="30" customHeight="1" x14ac:dyDescent="0.25"/>
    <row r="19" ht="30" customHeight="1" x14ac:dyDescent="0.25"/>
    <row r="20" ht="30" customHeight="1" x14ac:dyDescent="0.25"/>
    <row r="21" ht="30" customHeight="1" x14ac:dyDescent="0.25"/>
    <row r="22" ht="30" customHeight="1" x14ac:dyDescent="0.25"/>
    <row r="23" ht="30" customHeight="1" x14ac:dyDescent="0.25"/>
    <row r="24" ht="30" customHeight="1" x14ac:dyDescent="0.25"/>
    <row r="25" ht="30" customHeight="1" x14ac:dyDescent="0.25"/>
    <row r="26" ht="30" customHeight="1" x14ac:dyDescent="0.25"/>
    <row r="27" ht="30" customHeight="1" x14ac:dyDescent="0.25"/>
    <row r="28" ht="30" customHeight="1" x14ac:dyDescent="0.25"/>
    <row r="29" ht="30" customHeight="1" x14ac:dyDescent="0.25"/>
    <row r="30" ht="30" customHeight="1" x14ac:dyDescent="0.25"/>
    <row r="31" ht="30" customHeight="1" x14ac:dyDescent="0.25"/>
    <row r="32" ht="30" customHeight="1" x14ac:dyDescent="0.25"/>
    <row r="33" ht="30" customHeight="1" x14ac:dyDescent="0.25"/>
    <row r="34" ht="30" customHeight="1" x14ac:dyDescent="0.25"/>
    <row r="35" ht="30" customHeight="1" x14ac:dyDescent="0.25"/>
    <row r="36" ht="30" customHeight="1" x14ac:dyDescent="0.25"/>
    <row r="37" ht="30" customHeight="1" x14ac:dyDescent="0.25"/>
    <row r="38" ht="30" customHeight="1" x14ac:dyDescent="0.25"/>
    <row r="39" ht="30" customHeight="1" x14ac:dyDescent="0.25"/>
    <row r="40" ht="30" customHeight="1" x14ac:dyDescent="0.25"/>
    <row r="41" ht="30" customHeight="1" x14ac:dyDescent="0.25"/>
    <row r="42" ht="30" customHeight="1" x14ac:dyDescent="0.25"/>
    <row r="43" ht="30" customHeight="1" x14ac:dyDescent="0.25"/>
    <row r="44" ht="30" customHeight="1" x14ac:dyDescent="0.25"/>
    <row r="45" ht="30" customHeight="1" x14ac:dyDescent="0.25"/>
    <row r="46" ht="30" customHeight="1" x14ac:dyDescent="0.25"/>
    <row r="47" ht="30" customHeight="1" x14ac:dyDescent="0.25"/>
    <row r="48" ht="30" customHeight="1" x14ac:dyDescent="0.25"/>
    <row r="49" ht="30" customHeight="1" x14ac:dyDescent="0.25"/>
    <row r="50" ht="30" customHeight="1" x14ac:dyDescent="0.25"/>
    <row r="51" ht="30" customHeight="1" x14ac:dyDescent="0.25"/>
    <row r="52" ht="30" customHeight="1" x14ac:dyDescent="0.25"/>
    <row r="53" ht="30" customHeight="1" x14ac:dyDescent="0.25"/>
    <row r="54" ht="30" customHeight="1" x14ac:dyDescent="0.25"/>
    <row r="55" ht="30" customHeight="1" x14ac:dyDescent="0.25"/>
    <row r="56" ht="30" customHeight="1" x14ac:dyDescent="0.25"/>
    <row r="57" ht="30" customHeight="1" x14ac:dyDescent="0.25"/>
    <row r="58" ht="30" customHeight="1" x14ac:dyDescent="0.25"/>
    <row r="59" ht="30" customHeight="1" x14ac:dyDescent="0.25"/>
    <row r="60" ht="30" customHeight="1" x14ac:dyDescent="0.25"/>
    <row r="61" ht="30" customHeight="1" x14ac:dyDescent="0.25"/>
    <row r="62" ht="30" customHeight="1" x14ac:dyDescent="0.25"/>
    <row r="63" ht="30" customHeight="1" x14ac:dyDescent="0.25"/>
    <row r="64" ht="30" customHeight="1" x14ac:dyDescent="0.25"/>
    <row r="65" ht="30" customHeight="1" x14ac:dyDescent="0.25"/>
    <row r="66" ht="30" customHeight="1" x14ac:dyDescent="0.25"/>
    <row r="67" ht="30" customHeight="1" x14ac:dyDescent="0.25"/>
    <row r="68" ht="30" customHeight="1" x14ac:dyDescent="0.25"/>
    <row r="69" ht="30" customHeight="1" x14ac:dyDescent="0.25"/>
    <row r="70" ht="30" customHeight="1" x14ac:dyDescent="0.25"/>
    <row r="71" ht="30" customHeight="1" x14ac:dyDescent="0.25"/>
    <row r="72" ht="30" customHeight="1" x14ac:dyDescent="0.25"/>
    <row r="73" ht="30" customHeight="1" x14ac:dyDescent="0.25"/>
    <row r="74" ht="30" customHeight="1" x14ac:dyDescent="0.25"/>
    <row r="75" ht="30" customHeight="1" x14ac:dyDescent="0.25"/>
    <row r="76" ht="30" customHeight="1" x14ac:dyDescent="0.25"/>
    <row r="77" ht="30" customHeight="1" x14ac:dyDescent="0.25"/>
    <row r="78" ht="30" customHeight="1" x14ac:dyDescent="0.25"/>
    <row r="79" ht="30" customHeight="1" x14ac:dyDescent="0.25"/>
    <row r="80" ht="30" customHeight="1" x14ac:dyDescent="0.25"/>
    <row r="81" ht="30" customHeight="1" x14ac:dyDescent="0.25"/>
    <row r="82" ht="30" customHeight="1" x14ac:dyDescent="0.25"/>
    <row r="83" ht="30" customHeight="1" x14ac:dyDescent="0.25"/>
    <row r="84" ht="30" customHeight="1" x14ac:dyDescent="0.25"/>
    <row r="85" ht="30" customHeight="1" x14ac:dyDescent="0.25"/>
    <row r="86" ht="30" customHeight="1" x14ac:dyDescent="0.25"/>
    <row r="87" ht="30" customHeight="1" x14ac:dyDescent="0.25"/>
    <row r="88" ht="30" customHeight="1" x14ac:dyDescent="0.25"/>
    <row r="89" ht="30" customHeight="1" x14ac:dyDescent="0.25"/>
    <row r="90" ht="30" customHeight="1" x14ac:dyDescent="0.25"/>
    <row r="91" ht="30" customHeight="1" x14ac:dyDescent="0.25"/>
    <row r="92" ht="30" customHeight="1" x14ac:dyDescent="0.25"/>
    <row r="93" ht="30" customHeight="1" x14ac:dyDescent="0.25"/>
    <row r="94" ht="30" customHeight="1" x14ac:dyDescent="0.25"/>
    <row r="95" ht="30" customHeight="1" x14ac:dyDescent="0.25"/>
    <row r="96" ht="30" customHeight="1" x14ac:dyDescent="0.25"/>
    <row r="97" ht="30" customHeight="1" x14ac:dyDescent="0.25"/>
    <row r="98" ht="30" customHeight="1" x14ac:dyDescent="0.25"/>
    <row r="99" ht="30" customHeight="1" x14ac:dyDescent="0.25"/>
    <row r="100" ht="30" customHeight="1" x14ac:dyDescent="0.25"/>
    <row r="101" ht="30" customHeight="1" x14ac:dyDescent="0.25"/>
    <row r="102" ht="15" customHeight="1" x14ac:dyDescent="0.25"/>
  </sheetData>
  <sheetProtection password="9004" sheet="1" objects="1" scenarios="1" formatColumns="0" formatRows="0" selectLockedCells="1" autoFilter="0"/>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showGridLines="0" workbookViewId="0"/>
  </sheetViews>
  <sheetFormatPr defaultColWidth="9.140625" defaultRowHeight="15" x14ac:dyDescent="0.25"/>
  <cols>
    <col min="1" max="1" width="2.7109375" style="19" customWidth="1"/>
    <col min="2" max="16" width="9.7109375" style="15" customWidth="1"/>
    <col min="17" max="16384" width="9.140625" style="15"/>
  </cols>
  <sheetData>
    <row r="1" spans="1:16" s="11" customFormat="1" ht="45" customHeight="1" x14ac:dyDescent="0.25"/>
    <row r="2" spans="1:16" s="12" customFormat="1" ht="33" customHeight="1" x14ac:dyDescent="0.25"/>
    <row r="4" spans="1:16" ht="22.5" customHeight="1" x14ac:dyDescent="0.25">
      <c r="A4" s="13"/>
      <c r="B4" s="14" t="s">
        <v>54</v>
      </c>
      <c r="C4" s="14"/>
      <c r="D4" s="14"/>
      <c r="E4" s="14"/>
      <c r="F4" s="14"/>
      <c r="G4" s="14"/>
      <c r="H4" s="14"/>
      <c r="I4" s="14"/>
      <c r="J4" s="14"/>
      <c r="K4" s="14"/>
      <c r="L4" s="14"/>
      <c r="M4" s="14"/>
      <c r="N4" s="14"/>
      <c r="O4" s="14"/>
      <c r="P4" s="14"/>
    </row>
    <row r="5" spans="1:16" ht="22.5" customHeight="1" x14ac:dyDescent="0.25">
      <c r="A5" s="16"/>
      <c r="B5" s="23" t="s">
        <v>156</v>
      </c>
      <c r="C5" s="23"/>
      <c r="D5" s="23"/>
      <c r="E5" s="23"/>
      <c r="F5" s="23"/>
      <c r="G5" s="23"/>
      <c r="H5" s="23"/>
      <c r="I5" s="23"/>
      <c r="J5" s="23"/>
      <c r="K5" s="23"/>
      <c r="L5" s="23"/>
      <c r="M5" s="23"/>
      <c r="N5" s="23"/>
      <c r="O5" s="23"/>
      <c r="P5" s="23"/>
    </row>
    <row r="6" spans="1:16" ht="22.5" customHeight="1" x14ac:dyDescent="0.25">
      <c r="A6" s="16"/>
      <c r="B6" s="23"/>
      <c r="C6" s="23"/>
      <c r="D6" s="23"/>
      <c r="E6" s="23"/>
      <c r="F6" s="23"/>
      <c r="G6" s="23"/>
      <c r="H6" s="23"/>
      <c r="I6" s="23"/>
      <c r="J6" s="23"/>
      <c r="K6" s="23"/>
      <c r="L6" s="23"/>
      <c r="M6" s="23"/>
      <c r="N6" s="23"/>
      <c r="O6" s="23"/>
      <c r="P6" s="23"/>
    </row>
    <row r="7" spans="1:16" ht="22.5" customHeight="1" x14ac:dyDescent="0.25">
      <c r="A7" s="17"/>
      <c r="B7" s="23"/>
      <c r="C7" s="23"/>
      <c r="D7" s="23"/>
      <c r="E7" s="23"/>
      <c r="F7" s="23"/>
      <c r="G7" s="23"/>
      <c r="H7" s="23"/>
      <c r="I7" s="23"/>
      <c r="J7" s="23"/>
      <c r="K7" s="23"/>
      <c r="L7" s="23"/>
      <c r="M7" s="23"/>
      <c r="N7" s="23"/>
      <c r="O7" s="23"/>
      <c r="P7" s="23"/>
    </row>
    <row r="8" spans="1:16" x14ac:dyDescent="0.25">
      <c r="A8" s="18"/>
    </row>
    <row r="9" spans="1:16" ht="24.95" customHeight="1" x14ac:dyDescent="0.25">
      <c r="A9" s="18"/>
      <c r="B9" s="14" t="s">
        <v>53</v>
      </c>
      <c r="C9" s="14"/>
      <c r="D9" s="14"/>
      <c r="E9" s="14"/>
      <c r="F9" s="14"/>
      <c r="G9" s="14"/>
      <c r="H9" s="14"/>
      <c r="I9" s="14"/>
      <c r="J9" s="14"/>
      <c r="K9" s="14"/>
      <c r="L9" s="14"/>
      <c r="M9" s="14"/>
      <c r="N9" s="14"/>
      <c r="O9" s="14"/>
      <c r="P9" s="14"/>
    </row>
    <row r="10" spans="1:16" x14ac:dyDescent="0.25">
      <c r="A10" s="18"/>
      <c r="B10" s="23" t="s">
        <v>158</v>
      </c>
      <c r="C10" s="23"/>
      <c r="D10" s="23"/>
      <c r="E10" s="23"/>
      <c r="F10" s="23"/>
      <c r="G10" s="23"/>
      <c r="H10" s="23"/>
      <c r="I10" s="23"/>
      <c r="J10" s="23"/>
      <c r="K10" s="23"/>
      <c r="L10" s="23"/>
      <c r="M10" s="23"/>
      <c r="N10" s="23"/>
      <c r="O10" s="23"/>
      <c r="P10" s="23"/>
    </row>
    <row r="11" spans="1:16" x14ac:dyDescent="0.25">
      <c r="A11" s="18"/>
      <c r="B11" s="23"/>
      <c r="C11" s="23"/>
      <c r="D11" s="23"/>
      <c r="E11" s="23"/>
      <c r="F11" s="23"/>
      <c r="G11" s="23"/>
      <c r="H11" s="23"/>
      <c r="I11" s="23"/>
      <c r="J11" s="23"/>
      <c r="K11" s="23"/>
      <c r="L11" s="23"/>
      <c r="M11" s="23"/>
      <c r="N11" s="23"/>
      <c r="O11" s="23"/>
      <c r="P11" s="23"/>
    </row>
    <row r="12" spans="1:16" x14ac:dyDescent="0.25">
      <c r="A12" s="18"/>
      <c r="B12" s="23"/>
      <c r="C12" s="23"/>
      <c r="D12" s="23"/>
      <c r="E12" s="23"/>
      <c r="F12" s="23"/>
      <c r="G12" s="23"/>
      <c r="H12" s="23"/>
      <c r="I12" s="23"/>
      <c r="J12" s="23"/>
      <c r="K12" s="23"/>
      <c r="L12" s="23"/>
      <c r="M12" s="23"/>
      <c r="N12" s="23"/>
      <c r="O12" s="23"/>
      <c r="P12" s="23"/>
    </row>
    <row r="13" spans="1:16" x14ac:dyDescent="0.25">
      <c r="A13" s="18"/>
    </row>
    <row r="14" spans="1:16" ht="24.95" customHeight="1" x14ac:dyDescent="0.25">
      <c r="A14" s="18"/>
      <c r="B14" s="14" t="s">
        <v>55</v>
      </c>
      <c r="C14" s="14"/>
      <c r="D14" s="14"/>
      <c r="E14" s="14"/>
      <c r="F14" s="14"/>
      <c r="G14" s="14"/>
      <c r="H14" s="14"/>
      <c r="I14" s="14"/>
      <c r="J14" s="14"/>
      <c r="K14" s="14"/>
      <c r="L14" s="14"/>
      <c r="M14" s="14"/>
      <c r="N14" s="14"/>
      <c r="O14" s="14"/>
      <c r="P14" s="14"/>
    </row>
    <row r="15" spans="1:16" ht="18" customHeight="1" x14ac:dyDescent="0.25">
      <c r="A15" s="18"/>
      <c r="B15" s="23" t="s">
        <v>159</v>
      </c>
      <c r="C15" s="24"/>
      <c r="D15" s="24"/>
      <c r="E15" s="24"/>
      <c r="F15" s="24"/>
      <c r="G15" s="24"/>
      <c r="H15" s="24"/>
      <c r="I15" s="24"/>
      <c r="J15" s="24"/>
      <c r="K15" s="24"/>
      <c r="L15" s="24"/>
      <c r="M15" s="24"/>
      <c r="N15" s="24"/>
      <c r="O15" s="24"/>
      <c r="P15" s="24"/>
    </row>
    <row r="16" spans="1:16" ht="18" customHeight="1" x14ac:dyDescent="0.25">
      <c r="B16" s="24"/>
      <c r="C16" s="24"/>
      <c r="D16" s="24"/>
      <c r="E16" s="24"/>
      <c r="F16" s="24"/>
      <c r="G16" s="24"/>
      <c r="H16" s="24"/>
      <c r="I16" s="24"/>
      <c r="J16" s="24"/>
      <c r="K16" s="24"/>
      <c r="L16" s="24"/>
      <c r="M16" s="24"/>
      <c r="N16" s="24"/>
      <c r="O16" s="24"/>
      <c r="P16" s="24"/>
    </row>
    <row r="17" spans="2:16" ht="18" customHeight="1" x14ac:dyDescent="0.25">
      <c r="B17" s="24"/>
      <c r="C17" s="24"/>
      <c r="D17" s="24"/>
      <c r="E17" s="24"/>
      <c r="F17" s="24"/>
      <c r="G17" s="24"/>
      <c r="H17" s="24"/>
      <c r="I17" s="24"/>
      <c r="J17" s="24"/>
      <c r="K17" s="24"/>
      <c r="L17" s="24"/>
      <c r="M17" s="24"/>
      <c r="N17" s="24"/>
      <c r="O17" s="24"/>
      <c r="P17" s="24"/>
    </row>
    <row r="18" spans="2:16" ht="18" customHeight="1" x14ac:dyDescent="0.25">
      <c r="B18" s="24"/>
      <c r="C18" s="24"/>
      <c r="D18" s="24"/>
      <c r="E18" s="24"/>
      <c r="F18" s="24"/>
      <c r="G18" s="24"/>
      <c r="H18" s="24"/>
      <c r="I18" s="24"/>
      <c r="J18" s="24"/>
      <c r="K18" s="24"/>
      <c r="L18" s="24"/>
      <c r="M18" s="24"/>
      <c r="N18" s="24"/>
      <c r="O18" s="24"/>
      <c r="P18" s="24"/>
    </row>
    <row r="19" spans="2:16" ht="18" customHeight="1" x14ac:dyDescent="0.25">
      <c r="B19" s="24"/>
      <c r="C19" s="24"/>
      <c r="D19" s="24"/>
      <c r="E19" s="24"/>
      <c r="F19" s="24"/>
      <c r="G19" s="24"/>
      <c r="H19" s="24"/>
      <c r="I19" s="24"/>
      <c r="J19" s="24"/>
      <c r="K19" s="24"/>
      <c r="L19" s="24"/>
      <c r="M19" s="24"/>
      <c r="N19" s="24"/>
      <c r="O19" s="24"/>
      <c r="P19" s="24"/>
    </row>
    <row r="20" spans="2:16" ht="18" customHeight="1" x14ac:dyDescent="0.25">
      <c r="B20" s="24"/>
      <c r="C20" s="24"/>
      <c r="D20" s="24"/>
      <c r="E20" s="24"/>
      <c r="F20" s="24"/>
      <c r="G20" s="24"/>
      <c r="H20" s="24"/>
      <c r="I20" s="24"/>
      <c r="J20" s="24"/>
      <c r="K20" s="24"/>
      <c r="L20" s="24"/>
      <c r="M20" s="24"/>
      <c r="N20" s="24"/>
      <c r="O20" s="24"/>
      <c r="P20" s="24"/>
    </row>
    <row r="21" spans="2:16" ht="18" customHeight="1" x14ac:dyDescent="0.25">
      <c r="B21" s="24"/>
      <c r="C21" s="24"/>
      <c r="D21" s="24"/>
      <c r="E21" s="24"/>
      <c r="F21" s="24"/>
      <c r="G21" s="24"/>
      <c r="H21" s="24"/>
      <c r="I21" s="24"/>
      <c r="J21" s="24"/>
      <c r="K21" s="24"/>
      <c r="L21" s="24"/>
      <c r="M21" s="24"/>
      <c r="N21" s="24"/>
      <c r="O21" s="24"/>
      <c r="P21" s="24"/>
    </row>
    <row r="22" spans="2:16" ht="18" customHeight="1" x14ac:dyDescent="0.25">
      <c r="B22" s="24"/>
      <c r="C22" s="24"/>
      <c r="D22" s="24"/>
      <c r="E22" s="24"/>
      <c r="F22" s="24"/>
      <c r="G22" s="24"/>
      <c r="H22" s="24"/>
      <c r="I22" s="24"/>
      <c r="J22" s="24"/>
      <c r="K22" s="24"/>
      <c r="L22" s="24"/>
      <c r="M22" s="24"/>
      <c r="N22" s="24"/>
      <c r="O22" s="24"/>
      <c r="P22" s="24"/>
    </row>
    <row r="23" spans="2:16" ht="18" customHeight="1" x14ac:dyDescent="0.25">
      <c r="B23" s="24"/>
      <c r="C23" s="24"/>
      <c r="D23" s="24"/>
      <c r="E23" s="24"/>
      <c r="F23" s="24"/>
      <c r="G23" s="24"/>
      <c r="H23" s="24"/>
      <c r="I23" s="24"/>
      <c r="J23" s="24"/>
      <c r="K23" s="24"/>
      <c r="L23" s="24"/>
      <c r="M23" s="24"/>
      <c r="N23" s="24"/>
      <c r="O23" s="24"/>
      <c r="P23" s="24"/>
    </row>
    <row r="24" spans="2:16" ht="18" customHeight="1" x14ac:dyDescent="0.25">
      <c r="B24" s="24"/>
      <c r="C24" s="24"/>
      <c r="D24" s="24"/>
      <c r="E24" s="24"/>
      <c r="F24" s="24"/>
      <c r="G24" s="24"/>
      <c r="H24" s="24"/>
      <c r="I24" s="24"/>
      <c r="J24" s="24"/>
      <c r="K24" s="24"/>
      <c r="L24" s="24"/>
      <c r="M24" s="24"/>
      <c r="N24" s="24"/>
      <c r="O24" s="24"/>
      <c r="P24" s="24"/>
    </row>
    <row r="25" spans="2:16" ht="18" customHeight="1" x14ac:dyDescent="0.25">
      <c r="B25" s="24"/>
      <c r="C25" s="24"/>
      <c r="D25" s="24"/>
      <c r="E25" s="24"/>
      <c r="F25" s="24"/>
      <c r="G25" s="24"/>
      <c r="H25" s="24"/>
      <c r="I25" s="24"/>
      <c r="J25" s="24"/>
      <c r="K25" s="24"/>
      <c r="L25" s="24"/>
      <c r="M25" s="24"/>
      <c r="N25" s="24"/>
      <c r="O25" s="24"/>
      <c r="P25" s="24"/>
    </row>
    <row r="27" spans="2:16" ht="24.95" customHeight="1" x14ac:dyDescent="0.25">
      <c r="B27" s="14" t="s">
        <v>150</v>
      </c>
      <c r="C27" s="14"/>
      <c r="D27" s="14"/>
      <c r="E27" s="14"/>
      <c r="F27" s="14"/>
      <c r="G27" s="14"/>
      <c r="H27" s="14"/>
      <c r="I27" s="14"/>
      <c r="J27" s="25" t="s">
        <v>151</v>
      </c>
      <c r="K27" s="25"/>
      <c r="L27" s="25"/>
      <c r="M27" s="25"/>
      <c r="N27" s="25"/>
      <c r="O27" s="25"/>
      <c r="P27" s="25"/>
    </row>
    <row r="28" spans="2:16" ht="24.95" customHeight="1" x14ac:dyDescent="0.25">
      <c r="B28" s="14" t="s">
        <v>102</v>
      </c>
      <c r="C28" s="14"/>
      <c r="D28" s="14"/>
      <c r="E28" s="14"/>
      <c r="F28" s="14"/>
      <c r="G28" s="14"/>
      <c r="H28" s="14"/>
      <c r="I28" s="14"/>
      <c r="J28" s="14"/>
      <c r="K28" s="14"/>
      <c r="L28" s="14"/>
      <c r="M28" s="14"/>
      <c r="N28" s="14"/>
      <c r="O28" s="14"/>
      <c r="P28" s="14"/>
    </row>
    <row r="29" spans="2:16" x14ac:dyDescent="0.25">
      <c r="B29" s="23" t="s">
        <v>160</v>
      </c>
      <c r="C29" s="23"/>
      <c r="D29" s="23"/>
      <c r="E29" s="23"/>
      <c r="F29" s="23"/>
      <c r="G29" s="23"/>
      <c r="H29" s="23"/>
      <c r="I29" s="23"/>
      <c r="J29" s="23"/>
      <c r="K29" s="23"/>
      <c r="L29" s="23"/>
      <c r="M29" s="23"/>
      <c r="N29" s="23"/>
      <c r="O29" s="23"/>
      <c r="P29" s="23"/>
    </row>
    <row r="30" spans="2:16" x14ac:dyDescent="0.25">
      <c r="B30" s="23"/>
      <c r="C30" s="23"/>
      <c r="D30" s="23"/>
      <c r="E30" s="23"/>
      <c r="F30" s="23"/>
      <c r="G30" s="23"/>
      <c r="H30" s="23"/>
      <c r="I30" s="23"/>
      <c r="J30" s="23"/>
      <c r="K30" s="23"/>
      <c r="L30" s="23"/>
      <c r="M30" s="23"/>
      <c r="N30" s="23"/>
      <c r="O30" s="23"/>
      <c r="P30" s="23"/>
    </row>
    <row r="31" spans="2:16" x14ac:dyDescent="0.25">
      <c r="B31" s="23"/>
      <c r="C31" s="23"/>
      <c r="D31" s="23"/>
      <c r="E31" s="23"/>
      <c r="F31" s="23"/>
      <c r="G31" s="23"/>
      <c r="H31" s="23"/>
      <c r="I31" s="23"/>
      <c r="J31" s="23"/>
      <c r="K31" s="23"/>
      <c r="L31" s="23"/>
      <c r="M31" s="23"/>
      <c r="N31" s="23"/>
      <c r="O31" s="23"/>
      <c r="P31" s="23"/>
    </row>
    <row r="33" spans="1:16" ht="27.75" customHeight="1" x14ac:dyDescent="0.25">
      <c r="B33" s="14" t="s">
        <v>59</v>
      </c>
      <c r="C33" s="14"/>
      <c r="D33" s="14"/>
      <c r="E33" s="14"/>
      <c r="F33" s="14"/>
      <c r="G33" s="14"/>
      <c r="H33" s="14"/>
      <c r="I33" s="14"/>
      <c r="J33" s="25" t="s">
        <v>58</v>
      </c>
      <c r="K33" s="25"/>
      <c r="L33" s="25"/>
      <c r="M33" s="25"/>
      <c r="N33" s="25"/>
      <c r="O33" s="25"/>
      <c r="P33" s="25"/>
    </row>
    <row r="34" spans="1:16" ht="27.75" customHeight="1" x14ac:dyDescent="0.25">
      <c r="B34" s="14" t="s">
        <v>103</v>
      </c>
      <c r="C34" s="14"/>
      <c r="D34" s="14"/>
      <c r="E34" s="14"/>
      <c r="F34" s="14"/>
      <c r="G34" s="14"/>
      <c r="H34" s="14"/>
      <c r="I34" s="14"/>
      <c r="J34" s="14"/>
      <c r="K34" s="14"/>
      <c r="L34" s="14"/>
      <c r="M34" s="14"/>
      <c r="N34" s="14"/>
      <c r="O34" s="14"/>
      <c r="P34" s="14"/>
    </row>
    <row r="35" spans="1:16" ht="27.75" customHeight="1" x14ac:dyDescent="0.25">
      <c r="B35" s="23" t="s">
        <v>161</v>
      </c>
      <c r="C35" s="24"/>
      <c r="D35" s="24"/>
      <c r="E35" s="24"/>
      <c r="F35" s="24"/>
      <c r="G35" s="24"/>
      <c r="H35" s="24"/>
      <c r="I35" s="24"/>
      <c r="J35" s="24"/>
      <c r="K35" s="24"/>
      <c r="L35" s="24"/>
      <c r="M35" s="24"/>
      <c r="N35" s="24"/>
      <c r="O35" s="24"/>
      <c r="P35" s="24"/>
    </row>
    <row r="36" spans="1:16" ht="27.75" customHeight="1" x14ac:dyDescent="0.25">
      <c r="B36" s="24"/>
      <c r="C36" s="24"/>
      <c r="D36" s="24"/>
      <c r="E36" s="24"/>
      <c r="F36" s="24"/>
      <c r="G36" s="24"/>
      <c r="H36" s="24"/>
      <c r="I36" s="24"/>
      <c r="J36" s="24"/>
      <c r="K36" s="24"/>
      <c r="L36" s="24"/>
      <c r="M36" s="24"/>
      <c r="N36" s="24"/>
      <c r="O36" s="24"/>
      <c r="P36" s="24"/>
    </row>
    <row r="37" spans="1:16" ht="27.75" customHeight="1" x14ac:dyDescent="0.25">
      <c r="B37" s="24"/>
      <c r="C37" s="24"/>
      <c r="D37" s="24"/>
      <c r="E37" s="24"/>
      <c r="F37" s="24"/>
      <c r="G37" s="24"/>
      <c r="H37" s="24"/>
      <c r="I37" s="24"/>
      <c r="J37" s="24"/>
      <c r="K37" s="24"/>
      <c r="L37" s="24"/>
      <c r="M37" s="24"/>
      <c r="N37" s="24"/>
      <c r="O37" s="24"/>
      <c r="P37" s="24"/>
    </row>
    <row r="38" spans="1:16" ht="27.75" customHeight="1" x14ac:dyDescent="0.25">
      <c r="B38" s="24"/>
      <c r="C38" s="24"/>
      <c r="D38" s="24"/>
      <c r="E38" s="24"/>
      <c r="F38" s="24"/>
      <c r="G38" s="24"/>
      <c r="H38" s="24"/>
      <c r="I38" s="24"/>
      <c r="J38" s="24"/>
      <c r="K38" s="24"/>
      <c r="L38" s="24"/>
      <c r="M38" s="24"/>
      <c r="N38" s="24"/>
      <c r="O38" s="24"/>
      <c r="P38" s="24"/>
    </row>
    <row r="40" spans="1:16" ht="30" customHeight="1" x14ac:dyDescent="0.25">
      <c r="B40" s="14" t="s">
        <v>152</v>
      </c>
      <c r="C40" s="14"/>
      <c r="D40" s="14"/>
      <c r="E40" s="14"/>
      <c r="F40" s="14"/>
      <c r="G40" s="14"/>
      <c r="H40" s="14"/>
      <c r="I40" s="14"/>
      <c r="J40" s="14"/>
      <c r="K40" s="14"/>
      <c r="L40" s="14"/>
      <c r="M40" s="14"/>
      <c r="N40" s="14"/>
      <c r="O40" s="14"/>
      <c r="P40" s="14"/>
    </row>
    <row r="41" spans="1:16" ht="27.75" customHeight="1" x14ac:dyDescent="0.25">
      <c r="B41" s="23" t="s">
        <v>157</v>
      </c>
      <c r="C41" s="24"/>
      <c r="D41" s="24"/>
      <c r="E41" s="24"/>
      <c r="F41" s="24"/>
      <c r="G41" s="24"/>
      <c r="H41" s="24"/>
      <c r="I41" s="24"/>
      <c r="J41" s="24"/>
      <c r="K41" s="24"/>
      <c r="L41" s="24"/>
      <c r="M41" s="24"/>
      <c r="N41" s="24"/>
      <c r="O41" s="24"/>
      <c r="P41" s="24"/>
    </row>
    <row r="42" spans="1:16" ht="27.75" customHeight="1" x14ac:dyDescent="0.25">
      <c r="B42" s="24"/>
      <c r="C42" s="24"/>
      <c r="D42" s="24"/>
      <c r="E42" s="24"/>
      <c r="F42" s="24"/>
      <c r="G42" s="24"/>
      <c r="H42" s="24"/>
      <c r="I42" s="24"/>
      <c r="J42" s="24"/>
      <c r="K42" s="24"/>
      <c r="L42" s="24"/>
      <c r="M42" s="24"/>
      <c r="N42" s="24"/>
      <c r="O42" s="24"/>
      <c r="P42" s="24"/>
    </row>
    <row r="43" spans="1:16" ht="27.75" customHeight="1" x14ac:dyDescent="0.25">
      <c r="B43" s="24"/>
      <c r="C43" s="24"/>
      <c r="D43" s="24"/>
      <c r="E43" s="24"/>
      <c r="F43" s="24"/>
      <c r="G43" s="24"/>
      <c r="H43" s="24"/>
      <c r="I43" s="24"/>
      <c r="J43" s="24"/>
      <c r="K43" s="24"/>
      <c r="L43" s="24"/>
      <c r="M43" s="24"/>
      <c r="N43" s="24"/>
      <c r="O43" s="24"/>
      <c r="P43" s="24"/>
    </row>
    <row r="44" spans="1:16" ht="27.75" customHeight="1" x14ac:dyDescent="0.25">
      <c r="B44" s="24"/>
      <c r="C44" s="24"/>
      <c r="D44" s="24"/>
      <c r="E44" s="24"/>
      <c r="F44" s="24"/>
      <c r="G44" s="24"/>
      <c r="H44" s="24"/>
      <c r="I44" s="24"/>
      <c r="J44" s="24"/>
      <c r="K44" s="24"/>
      <c r="L44" s="24"/>
      <c r="M44" s="24"/>
      <c r="N44" s="24"/>
      <c r="O44" s="24"/>
      <c r="P44" s="24"/>
    </row>
    <row r="45" spans="1:16" ht="27.75" customHeight="1" x14ac:dyDescent="0.25">
      <c r="B45" s="24"/>
      <c r="C45" s="24"/>
      <c r="D45" s="24"/>
      <c r="E45" s="24"/>
      <c r="F45" s="24"/>
      <c r="G45" s="24"/>
      <c r="H45" s="24"/>
      <c r="I45" s="24"/>
      <c r="J45" s="24"/>
      <c r="K45" s="24"/>
      <c r="L45" s="24"/>
      <c r="M45" s="24"/>
      <c r="N45" s="24"/>
      <c r="O45" s="24"/>
      <c r="P45" s="24"/>
    </row>
    <row r="46" spans="1:16" ht="27.75" customHeight="1" x14ac:dyDescent="0.25">
      <c r="B46" s="24"/>
      <c r="C46" s="24"/>
      <c r="D46" s="24"/>
      <c r="E46" s="24"/>
      <c r="F46" s="24"/>
      <c r="G46" s="24"/>
      <c r="H46" s="24"/>
      <c r="I46" s="24"/>
      <c r="J46" s="24"/>
      <c r="K46" s="24"/>
      <c r="L46" s="24"/>
      <c r="M46" s="24"/>
      <c r="N46" s="24"/>
      <c r="O46" s="24"/>
      <c r="P46" s="24"/>
    </row>
    <row r="48" spans="1:16" s="22" customFormat="1" ht="24.95" customHeight="1" x14ac:dyDescent="0.25">
      <c r="A48" s="20"/>
      <c r="B48" s="21" t="s">
        <v>153</v>
      </c>
      <c r="C48" s="21"/>
      <c r="D48" s="21"/>
      <c r="E48" s="21"/>
      <c r="F48" s="21"/>
      <c r="G48" s="21"/>
      <c r="H48" s="21"/>
      <c r="I48" s="21"/>
      <c r="J48" s="21"/>
      <c r="K48" s="21"/>
      <c r="L48" s="21"/>
      <c r="M48" s="21"/>
      <c r="N48" s="21"/>
      <c r="O48" s="21"/>
      <c r="P48" s="21"/>
    </row>
    <row r="49" spans="1:16" s="22" customFormat="1" ht="33" customHeight="1" x14ac:dyDescent="0.25">
      <c r="A49" s="20"/>
      <c r="B49" s="23" t="s">
        <v>162</v>
      </c>
      <c r="C49" s="23"/>
      <c r="D49" s="23"/>
      <c r="E49" s="23"/>
      <c r="F49" s="23"/>
      <c r="G49" s="23"/>
      <c r="H49" s="23"/>
      <c r="I49" s="23"/>
      <c r="J49" s="23"/>
      <c r="K49" s="23"/>
      <c r="L49" s="23"/>
      <c r="M49" s="23"/>
      <c r="N49" s="23"/>
      <c r="O49" s="23"/>
      <c r="P49" s="23"/>
    </row>
    <row r="50" spans="1:16" s="22" customFormat="1" ht="33" customHeight="1" x14ac:dyDescent="0.25">
      <c r="A50" s="20"/>
      <c r="B50" s="23"/>
      <c r="C50" s="23"/>
      <c r="D50" s="23"/>
      <c r="E50" s="23"/>
      <c r="F50" s="23"/>
      <c r="G50" s="23"/>
      <c r="H50" s="23"/>
      <c r="I50" s="23"/>
      <c r="J50" s="23"/>
      <c r="K50" s="23"/>
      <c r="L50" s="23"/>
      <c r="M50" s="23"/>
      <c r="N50" s="23"/>
      <c r="O50" s="23"/>
      <c r="P50" s="23"/>
    </row>
    <row r="51" spans="1:16" s="22" customFormat="1" ht="33" customHeight="1" x14ac:dyDescent="0.25">
      <c r="A51" s="20"/>
      <c r="B51" s="23"/>
      <c r="C51" s="23"/>
      <c r="D51" s="23"/>
      <c r="E51" s="23"/>
      <c r="F51" s="23"/>
      <c r="G51" s="23"/>
      <c r="H51" s="23"/>
      <c r="I51" s="23"/>
      <c r="J51" s="23"/>
      <c r="K51" s="23"/>
      <c r="L51" s="23"/>
      <c r="M51" s="23"/>
      <c r="N51" s="23"/>
      <c r="O51" s="23"/>
      <c r="P51" s="23"/>
    </row>
    <row r="52" spans="1:16" s="22" customFormat="1" ht="33" customHeight="1" x14ac:dyDescent="0.25">
      <c r="A52" s="20"/>
      <c r="B52" s="23"/>
      <c r="C52" s="23"/>
      <c r="D52" s="23"/>
      <c r="E52" s="23"/>
      <c r="F52" s="23"/>
      <c r="G52" s="23"/>
      <c r="H52" s="23"/>
      <c r="I52" s="23"/>
      <c r="J52" s="23"/>
      <c r="K52" s="23"/>
      <c r="L52" s="23"/>
      <c r="M52" s="23"/>
      <c r="N52" s="23"/>
      <c r="O52" s="23"/>
      <c r="P52" s="23"/>
    </row>
    <row r="53" spans="1:16" s="22" customFormat="1" ht="33" customHeight="1" x14ac:dyDescent="0.25">
      <c r="A53" s="20"/>
      <c r="B53" s="23"/>
      <c r="C53" s="23"/>
      <c r="D53" s="23"/>
      <c r="E53" s="23"/>
      <c r="F53" s="23"/>
      <c r="G53" s="23"/>
      <c r="H53" s="23"/>
      <c r="I53" s="23"/>
      <c r="J53" s="23"/>
      <c r="K53" s="23"/>
      <c r="L53" s="23"/>
      <c r="M53" s="23"/>
      <c r="N53" s="23"/>
      <c r="O53" s="23"/>
      <c r="P53" s="23"/>
    </row>
    <row r="54" spans="1:16" s="22" customFormat="1" ht="33" customHeight="1" x14ac:dyDescent="0.25">
      <c r="A54" s="20"/>
      <c r="B54" s="23"/>
      <c r="C54" s="23"/>
      <c r="D54" s="23"/>
      <c r="E54" s="23"/>
      <c r="F54" s="23"/>
      <c r="G54" s="23"/>
      <c r="H54" s="23"/>
      <c r="I54" s="23"/>
      <c r="J54" s="23"/>
      <c r="K54" s="23"/>
      <c r="L54" s="23"/>
      <c r="M54" s="23"/>
      <c r="N54" s="23"/>
      <c r="O54" s="23"/>
      <c r="P54" s="23"/>
    </row>
  </sheetData>
  <sheetProtection password="9004" sheet="1" objects="1" scenarios="1"/>
  <mergeCells count="18">
    <mergeCell ref="B29:P31"/>
    <mergeCell ref="B34:P34"/>
    <mergeCell ref="B48:P48"/>
    <mergeCell ref="B49:P54"/>
    <mergeCell ref="J27:P27"/>
    <mergeCell ref="B33:I33"/>
    <mergeCell ref="J33:P33"/>
    <mergeCell ref="B28:P28"/>
    <mergeCell ref="B35:P38"/>
    <mergeCell ref="B41:P46"/>
    <mergeCell ref="B40:P40"/>
    <mergeCell ref="B4:P4"/>
    <mergeCell ref="B9:P9"/>
    <mergeCell ref="B27:I27"/>
    <mergeCell ref="B14:P14"/>
    <mergeCell ref="B5:P7"/>
    <mergeCell ref="B10:P12"/>
    <mergeCell ref="B15:P25"/>
  </mergeCells>
  <pageMargins left="0.511811024" right="0.511811024" top="0.78740157499999996" bottom="0.78740157499999996" header="0.31496062000000002" footer="0.31496062000000002"/>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3"/>
  <sheetViews>
    <sheetView showGridLines="0" workbookViewId="0"/>
  </sheetViews>
  <sheetFormatPr defaultColWidth="9.140625" defaultRowHeight="15" x14ac:dyDescent="0.25"/>
  <cols>
    <col min="1" max="1" width="3.42578125" style="13" customWidth="1"/>
    <col min="2" max="2" width="4.7109375" style="15" customWidth="1"/>
    <col min="3" max="5" width="10.28515625" style="15" customWidth="1"/>
    <col min="6" max="9" width="12.7109375" style="15" customWidth="1"/>
    <col min="10" max="12" width="11.42578125" style="15" customWidth="1"/>
    <col min="13" max="16" width="9.140625" style="15" customWidth="1"/>
    <col min="17" max="17" width="26.5703125" style="15" hidden="1" customWidth="1"/>
    <col min="18" max="18" width="9.140625" style="15" customWidth="1"/>
    <col min="19" max="16384" width="9.140625" style="15"/>
  </cols>
  <sheetData>
    <row r="1" spans="1:18" s="11" customFormat="1" ht="45" customHeight="1" x14ac:dyDescent="0.25"/>
    <row r="2" spans="1:18" s="12" customFormat="1" ht="33" customHeight="1" x14ac:dyDescent="0.25"/>
    <row r="4" spans="1:18" s="26" customFormat="1" ht="24.95" customHeight="1" x14ac:dyDescent="0.25">
      <c r="A4" s="13"/>
      <c r="B4" s="21" t="s">
        <v>63</v>
      </c>
      <c r="C4" s="21"/>
      <c r="D4" s="21"/>
      <c r="E4" s="21"/>
      <c r="F4" s="35" t="s">
        <v>99</v>
      </c>
      <c r="G4" s="35"/>
      <c r="H4" s="35"/>
      <c r="I4" s="35"/>
      <c r="J4" s="35"/>
      <c r="K4" s="35"/>
    </row>
    <row r="5" spans="1:18" s="26" customFormat="1" ht="24.95" customHeight="1" x14ac:dyDescent="0.25">
      <c r="A5" s="13"/>
      <c r="B5" s="21" t="s">
        <v>64</v>
      </c>
      <c r="C5" s="21"/>
      <c r="D5" s="21"/>
      <c r="E5" s="21"/>
      <c r="F5" s="36" t="s">
        <v>100</v>
      </c>
      <c r="G5" s="36"/>
      <c r="H5" s="36"/>
      <c r="I5" s="36"/>
      <c r="J5" s="36"/>
      <c r="K5" s="36"/>
    </row>
    <row r="6" spans="1:18" s="28" customFormat="1" x14ac:dyDescent="0.25">
      <c r="A6" s="13"/>
      <c r="B6" s="27"/>
      <c r="C6" s="27"/>
      <c r="D6" s="27"/>
      <c r="E6" s="27"/>
      <c r="F6" s="27"/>
      <c r="G6" s="27"/>
      <c r="H6" s="27"/>
      <c r="I6" s="27"/>
      <c r="J6" s="27"/>
      <c r="K6" s="27"/>
      <c r="L6" s="27"/>
      <c r="M6" s="27"/>
      <c r="N6" s="27"/>
      <c r="O6" s="27"/>
      <c r="P6" s="27"/>
    </row>
    <row r="7" spans="1:18" s="30" customFormat="1" ht="24.95" customHeight="1" x14ac:dyDescent="0.25">
      <c r="A7" s="13"/>
      <c r="B7" s="29" t="s">
        <v>62</v>
      </c>
      <c r="C7" s="29"/>
      <c r="D7" s="29"/>
      <c r="E7" s="29"/>
      <c r="F7" s="29"/>
      <c r="G7" s="29"/>
      <c r="H7" s="29"/>
      <c r="I7" s="29"/>
      <c r="J7" s="29"/>
      <c r="K7" s="29"/>
      <c r="L7" s="29"/>
      <c r="M7" s="29"/>
      <c r="N7" s="29"/>
      <c r="O7" s="29"/>
      <c r="P7" s="29"/>
    </row>
    <row r="8" spans="1:18" s="30" customFormat="1" ht="24.95" customHeight="1" x14ac:dyDescent="0.25">
      <c r="A8" s="13"/>
      <c r="B8" s="31" t="s">
        <v>49</v>
      </c>
      <c r="C8" s="29" t="s">
        <v>43</v>
      </c>
      <c r="D8" s="29"/>
      <c r="E8" s="29"/>
      <c r="F8" s="29" t="s">
        <v>44</v>
      </c>
      <c r="G8" s="29"/>
      <c r="H8" s="29" t="s">
        <v>45</v>
      </c>
      <c r="I8" s="29"/>
      <c r="J8" s="29" t="s">
        <v>46</v>
      </c>
      <c r="K8" s="29"/>
      <c r="L8" s="29"/>
      <c r="M8" s="29" t="s">
        <v>47</v>
      </c>
      <c r="N8" s="29"/>
      <c r="O8" s="29" t="s">
        <v>48</v>
      </c>
      <c r="P8" s="29"/>
      <c r="Q8" s="32" t="s">
        <v>52</v>
      </c>
      <c r="R8" s="33"/>
    </row>
    <row r="9" spans="1:18" s="30" customFormat="1" ht="24.95" customHeight="1" x14ac:dyDescent="0.25">
      <c r="A9" s="13"/>
      <c r="B9" s="34">
        <v>1</v>
      </c>
      <c r="C9" s="35" t="s">
        <v>155</v>
      </c>
      <c r="D9" s="35"/>
      <c r="E9" s="35"/>
      <c r="F9" s="35" t="s">
        <v>56</v>
      </c>
      <c r="G9" s="35"/>
      <c r="H9" s="35" t="s">
        <v>60</v>
      </c>
      <c r="I9" s="35"/>
      <c r="J9" s="37" t="s">
        <v>81</v>
      </c>
      <c r="K9" s="35"/>
      <c r="L9" s="35"/>
      <c r="M9" s="35" t="s">
        <v>95</v>
      </c>
      <c r="N9" s="35"/>
      <c r="O9" s="35" t="s">
        <v>50</v>
      </c>
      <c r="P9" s="35"/>
      <c r="Q9" s="30" t="str">
        <f>C9&amp;" - "&amp;O9&amp;" - e-mail: "&amp;J9&amp;" - Cel: "&amp;M9</f>
        <v>Flavio Carvalho dos Santos - Presidente - e-mail: fdsouza2016@minhaempresa.com - Cel: (21)968045432</v>
      </c>
    </row>
    <row r="10" spans="1:18" s="30" customFormat="1" ht="24.95" customHeight="1" x14ac:dyDescent="0.25">
      <c r="A10" s="13"/>
      <c r="B10" s="34">
        <v>2</v>
      </c>
      <c r="C10" s="35" t="s">
        <v>154</v>
      </c>
      <c r="D10" s="35"/>
      <c r="E10" s="35"/>
      <c r="F10" s="35" t="s">
        <v>57</v>
      </c>
      <c r="G10" s="35"/>
      <c r="H10" s="35" t="s">
        <v>61</v>
      </c>
      <c r="I10" s="35"/>
      <c r="J10" s="37" t="s">
        <v>90</v>
      </c>
      <c r="K10" s="35"/>
      <c r="L10" s="35"/>
      <c r="M10" s="35" t="s">
        <v>96</v>
      </c>
      <c r="N10" s="35"/>
      <c r="O10" s="35" t="s">
        <v>51</v>
      </c>
      <c r="P10" s="35"/>
      <c r="Q10" s="30" t="str">
        <f t="shared" ref="Q10:Q43" si="0">C10&amp;" - "&amp;O10&amp;" - e-mail: "&amp;J10&amp;" - Cel: "&amp;M10</f>
        <v>João Davi da Siva Pinto - Secretário - e-mail: jdsouza2012@minhaempresa.com - Cel: (21)984025665</v>
      </c>
    </row>
    <row r="11" spans="1:18" s="30" customFormat="1" ht="24.95" customHeight="1" x14ac:dyDescent="0.25">
      <c r="A11" s="13"/>
      <c r="B11" s="34">
        <v>3</v>
      </c>
      <c r="C11" s="38" t="s">
        <v>65</v>
      </c>
      <c r="D11" s="38"/>
      <c r="E11" s="38"/>
      <c r="F11" s="38" t="s">
        <v>82</v>
      </c>
      <c r="G11" s="38"/>
      <c r="H11" s="38" t="s">
        <v>83</v>
      </c>
      <c r="I11" s="38"/>
      <c r="J11" s="39" t="s">
        <v>91</v>
      </c>
      <c r="K11" s="38"/>
      <c r="L11" s="38"/>
      <c r="M11" s="38" t="s">
        <v>73</v>
      </c>
      <c r="N11" s="38"/>
      <c r="O11" s="38" t="s">
        <v>69</v>
      </c>
      <c r="P11" s="38"/>
      <c r="Q11" s="30" t="str">
        <f t="shared" si="0"/>
        <v>João Flavio Severino - Comunicação - e-mail: jfs2016@minhaempresa.com - Cel: (21)1000011390</v>
      </c>
    </row>
    <row r="12" spans="1:18" s="30" customFormat="1" ht="24.95" customHeight="1" x14ac:dyDescent="0.25">
      <c r="A12" s="13"/>
      <c r="B12" s="34">
        <v>4</v>
      </c>
      <c r="C12" s="38" t="s">
        <v>66</v>
      </c>
      <c r="D12" s="38"/>
      <c r="E12" s="38"/>
      <c r="F12" s="38" t="s">
        <v>84</v>
      </c>
      <c r="G12" s="38"/>
      <c r="H12" s="38" t="s">
        <v>85</v>
      </c>
      <c r="I12" s="38"/>
      <c r="J12" s="39" t="s">
        <v>92</v>
      </c>
      <c r="K12" s="38"/>
      <c r="L12" s="38"/>
      <c r="M12" s="38" t="s">
        <v>74</v>
      </c>
      <c r="N12" s="38"/>
      <c r="O12" s="38" t="s">
        <v>70</v>
      </c>
      <c r="P12" s="38"/>
      <c r="Q12" s="30" t="str">
        <f t="shared" si="0"/>
        <v>Flavio Severino Carlos - Operação - e-mail: fsc2016@minhaempresa.com - Cel: (21)1015995422</v>
      </c>
    </row>
    <row r="13" spans="1:18" s="30" customFormat="1" ht="24.95" customHeight="1" x14ac:dyDescent="0.25">
      <c r="A13" s="13"/>
      <c r="B13" s="34">
        <v>5</v>
      </c>
      <c r="C13" s="38" t="s">
        <v>67</v>
      </c>
      <c r="D13" s="38"/>
      <c r="E13" s="38"/>
      <c r="F13" s="38" t="s">
        <v>86</v>
      </c>
      <c r="G13" s="38"/>
      <c r="H13" s="38" t="s">
        <v>87</v>
      </c>
      <c r="I13" s="38"/>
      <c r="J13" s="39" t="s">
        <v>93</v>
      </c>
      <c r="K13" s="38"/>
      <c r="L13" s="38"/>
      <c r="M13" s="38" t="s">
        <v>75</v>
      </c>
      <c r="N13" s="38"/>
      <c r="O13" s="38" t="s">
        <v>71</v>
      </c>
      <c r="P13" s="38"/>
      <c r="Q13" s="30" t="str">
        <f t="shared" si="0"/>
        <v>Severino Carlos Antônio - Patrocínio - e-mail: sca2016@minhaempresa.com - Cel: (21)1031979454</v>
      </c>
    </row>
    <row r="14" spans="1:18" s="30" customFormat="1" ht="24.95" customHeight="1" x14ac:dyDescent="0.25">
      <c r="A14" s="13"/>
      <c r="B14" s="34">
        <v>6</v>
      </c>
      <c r="C14" s="38" t="s">
        <v>68</v>
      </c>
      <c r="D14" s="38"/>
      <c r="E14" s="38"/>
      <c r="F14" s="38" t="s">
        <v>88</v>
      </c>
      <c r="G14" s="38"/>
      <c r="H14" s="38" t="s">
        <v>89</v>
      </c>
      <c r="I14" s="38"/>
      <c r="J14" s="39" t="s">
        <v>94</v>
      </c>
      <c r="K14" s="38"/>
      <c r="L14" s="38"/>
      <c r="M14" s="38" t="s">
        <v>76</v>
      </c>
      <c r="N14" s="38"/>
      <c r="O14" s="38" t="s">
        <v>72</v>
      </c>
      <c r="P14" s="38"/>
      <c r="Q14" s="30" t="str">
        <f t="shared" si="0"/>
        <v>Carlos Antônio Maria - Suporte - e-mail: cam2016@minhaempresa.com - Cel: (21)1047963486</v>
      </c>
    </row>
    <row r="15" spans="1:18" s="30" customFormat="1" ht="24.95" customHeight="1" x14ac:dyDescent="0.25">
      <c r="A15" s="13"/>
      <c r="B15" s="34">
        <v>7</v>
      </c>
      <c r="C15" s="38"/>
      <c r="D15" s="38"/>
      <c r="E15" s="38"/>
      <c r="F15" s="38"/>
      <c r="G15" s="38"/>
      <c r="H15" s="38"/>
      <c r="I15" s="38"/>
      <c r="J15" s="38"/>
      <c r="K15" s="38"/>
      <c r="L15" s="38"/>
      <c r="M15" s="38"/>
      <c r="N15" s="38"/>
      <c r="O15" s="38"/>
      <c r="P15" s="38"/>
      <c r="Q15" s="30" t="str">
        <f t="shared" si="0"/>
        <v xml:space="preserve"> -  - e-mail:  - Cel: </v>
      </c>
    </row>
    <row r="16" spans="1:18" s="30" customFormat="1" ht="24.95" customHeight="1" x14ac:dyDescent="0.25">
      <c r="A16" s="13"/>
      <c r="B16" s="34">
        <v>8</v>
      </c>
      <c r="C16" s="38"/>
      <c r="D16" s="38"/>
      <c r="E16" s="38"/>
      <c r="F16" s="38"/>
      <c r="G16" s="38"/>
      <c r="H16" s="38"/>
      <c r="I16" s="38"/>
      <c r="J16" s="38"/>
      <c r="K16" s="38"/>
      <c r="L16" s="38"/>
      <c r="M16" s="38"/>
      <c r="N16" s="38"/>
      <c r="O16" s="38"/>
      <c r="P16" s="38"/>
      <c r="Q16" s="30" t="str">
        <f t="shared" si="0"/>
        <v xml:space="preserve"> -  - e-mail:  - Cel: </v>
      </c>
    </row>
    <row r="17" spans="1:17" s="30" customFormat="1" ht="24.95" customHeight="1" x14ac:dyDescent="0.25">
      <c r="A17" s="13"/>
      <c r="B17" s="34">
        <v>9</v>
      </c>
      <c r="C17" s="38"/>
      <c r="D17" s="38"/>
      <c r="E17" s="38"/>
      <c r="F17" s="38"/>
      <c r="G17" s="38"/>
      <c r="H17" s="38"/>
      <c r="I17" s="38"/>
      <c r="J17" s="38"/>
      <c r="K17" s="38"/>
      <c r="L17" s="38"/>
      <c r="M17" s="38"/>
      <c r="N17" s="38"/>
      <c r="O17" s="38"/>
      <c r="P17" s="38"/>
      <c r="Q17" s="30" t="str">
        <f t="shared" si="0"/>
        <v xml:space="preserve"> -  - e-mail:  - Cel: </v>
      </c>
    </row>
    <row r="18" spans="1:17" s="30" customFormat="1" ht="24.95" customHeight="1" x14ac:dyDescent="0.25">
      <c r="A18" s="13"/>
      <c r="B18" s="34">
        <v>10</v>
      </c>
      <c r="C18" s="38"/>
      <c r="D18" s="38"/>
      <c r="E18" s="38"/>
      <c r="F18" s="38"/>
      <c r="G18" s="38"/>
      <c r="H18" s="38"/>
      <c r="I18" s="38"/>
      <c r="J18" s="38"/>
      <c r="K18" s="38"/>
      <c r="L18" s="38"/>
      <c r="M18" s="38"/>
      <c r="N18" s="38"/>
      <c r="O18" s="38"/>
      <c r="P18" s="38"/>
      <c r="Q18" s="30" t="str">
        <f t="shared" si="0"/>
        <v xml:space="preserve"> -  - e-mail:  - Cel: </v>
      </c>
    </row>
    <row r="19" spans="1:17" s="30" customFormat="1" ht="24.95" customHeight="1" x14ac:dyDescent="0.25">
      <c r="A19" s="13"/>
      <c r="B19" s="34">
        <v>11</v>
      </c>
      <c r="C19" s="38"/>
      <c r="D19" s="38"/>
      <c r="E19" s="38"/>
      <c r="F19" s="38"/>
      <c r="G19" s="38"/>
      <c r="H19" s="38"/>
      <c r="I19" s="38"/>
      <c r="J19" s="38"/>
      <c r="K19" s="38"/>
      <c r="L19" s="38"/>
      <c r="M19" s="38"/>
      <c r="N19" s="38"/>
      <c r="O19" s="38"/>
      <c r="P19" s="38"/>
      <c r="Q19" s="30" t="str">
        <f t="shared" si="0"/>
        <v xml:space="preserve"> -  - e-mail:  - Cel: </v>
      </c>
    </row>
    <row r="20" spans="1:17" s="30" customFormat="1" ht="24.95" customHeight="1" x14ac:dyDescent="0.25">
      <c r="A20" s="13"/>
      <c r="B20" s="34">
        <v>12</v>
      </c>
      <c r="C20" s="38"/>
      <c r="D20" s="38"/>
      <c r="E20" s="38"/>
      <c r="F20" s="38"/>
      <c r="G20" s="38"/>
      <c r="H20" s="38"/>
      <c r="I20" s="38"/>
      <c r="J20" s="38"/>
      <c r="K20" s="38"/>
      <c r="L20" s="38"/>
      <c r="M20" s="38"/>
      <c r="N20" s="38"/>
      <c r="O20" s="38"/>
      <c r="P20" s="38"/>
      <c r="Q20" s="30" t="str">
        <f t="shared" si="0"/>
        <v xml:space="preserve"> -  - e-mail:  - Cel: </v>
      </c>
    </row>
    <row r="21" spans="1:17" s="30" customFormat="1" ht="24.95" customHeight="1" x14ac:dyDescent="0.25">
      <c r="A21" s="13"/>
      <c r="B21" s="34">
        <v>13</v>
      </c>
      <c r="C21" s="38"/>
      <c r="D21" s="38"/>
      <c r="E21" s="38"/>
      <c r="F21" s="38"/>
      <c r="G21" s="38"/>
      <c r="H21" s="38"/>
      <c r="I21" s="38"/>
      <c r="J21" s="38"/>
      <c r="K21" s="38"/>
      <c r="L21" s="38"/>
      <c r="M21" s="38"/>
      <c r="N21" s="38"/>
      <c r="O21" s="38"/>
      <c r="P21" s="38"/>
      <c r="Q21" s="30" t="str">
        <f t="shared" si="0"/>
        <v xml:space="preserve"> -  - e-mail:  - Cel: </v>
      </c>
    </row>
    <row r="22" spans="1:17" s="30" customFormat="1" ht="24.95" customHeight="1" x14ac:dyDescent="0.25">
      <c r="A22" s="13"/>
      <c r="B22" s="34">
        <v>14</v>
      </c>
      <c r="C22" s="38"/>
      <c r="D22" s="38"/>
      <c r="E22" s="38"/>
      <c r="F22" s="38"/>
      <c r="G22" s="38"/>
      <c r="H22" s="38"/>
      <c r="I22" s="38"/>
      <c r="J22" s="38"/>
      <c r="K22" s="38"/>
      <c r="L22" s="38"/>
      <c r="M22" s="38"/>
      <c r="N22" s="38"/>
      <c r="O22" s="38"/>
      <c r="P22" s="38"/>
      <c r="Q22" s="30" t="str">
        <f t="shared" si="0"/>
        <v xml:space="preserve"> -  - e-mail:  - Cel: </v>
      </c>
    </row>
    <row r="23" spans="1:17" s="30" customFormat="1" ht="24.95" customHeight="1" x14ac:dyDescent="0.25">
      <c r="A23" s="13"/>
      <c r="B23" s="34">
        <v>15</v>
      </c>
      <c r="C23" s="38"/>
      <c r="D23" s="38"/>
      <c r="E23" s="38"/>
      <c r="F23" s="38"/>
      <c r="G23" s="38"/>
      <c r="H23" s="38"/>
      <c r="I23" s="38"/>
      <c r="J23" s="38"/>
      <c r="K23" s="38"/>
      <c r="L23" s="38"/>
      <c r="M23" s="38"/>
      <c r="N23" s="38"/>
      <c r="O23" s="38"/>
      <c r="P23" s="38"/>
      <c r="Q23" s="30" t="str">
        <f t="shared" si="0"/>
        <v xml:space="preserve"> -  - e-mail:  - Cel: </v>
      </c>
    </row>
    <row r="24" spans="1:17" s="30" customFormat="1" ht="24.95" customHeight="1" x14ac:dyDescent="0.25">
      <c r="A24" s="13"/>
      <c r="B24" s="34">
        <v>16</v>
      </c>
      <c r="C24" s="38"/>
      <c r="D24" s="38"/>
      <c r="E24" s="38"/>
      <c r="F24" s="38"/>
      <c r="G24" s="38"/>
      <c r="H24" s="38"/>
      <c r="I24" s="38"/>
      <c r="J24" s="38"/>
      <c r="K24" s="38"/>
      <c r="L24" s="38"/>
      <c r="M24" s="38"/>
      <c r="N24" s="38"/>
      <c r="O24" s="38"/>
      <c r="P24" s="38"/>
      <c r="Q24" s="30" t="str">
        <f t="shared" si="0"/>
        <v xml:space="preserve"> -  - e-mail:  - Cel: </v>
      </c>
    </row>
    <row r="25" spans="1:17" s="30" customFormat="1" ht="24.95" customHeight="1" x14ac:dyDescent="0.25">
      <c r="A25" s="13"/>
      <c r="B25" s="34">
        <v>17</v>
      </c>
      <c r="C25" s="38"/>
      <c r="D25" s="38"/>
      <c r="E25" s="38"/>
      <c r="F25" s="38"/>
      <c r="G25" s="38"/>
      <c r="H25" s="38"/>
      <c r="I25" s="38"/>
      <c r="J25" s="38"/>
      <c r="K25" s="38"/>
      <c r="L25" s="38"/>
      <c r="M25" s="38"/>
      <c r="N25" s="38"/>
      <c r="O25" s="38"/>
      <c r="P25" s="38"/>
      <c r="Q25" s="30" t="str">
        <f t="shared" si="0"/>
        <v xml:space="preserve"> -  - e-mail:  - Cel: </v>
      </c>
    </row>
    <row r="26" spans="1:17" s="30" customFormat="1" ht="24.95" customHeight="1" x14ac:dyDescent="0.25">
      <c r="A26" s="13"/>
      <c r="B26" s="34">
        <v>18</v>
      </c>
      <c r="C26" s="38"/>
      <c r="D26" s="38"/>
      <c r="E26" s="38"/>
      <c r="F26" s="38"/>
      <c r="G26" s="38"/>
      <c r="H26" s="38"/>
      <c r="I26" s="38"/>
      <c r="J26" s="38"/>
      <c r="K26" s="38"/>
      <c r="L26" s="38"/>
      <c r="M26" s="38"/>
      <c r="N26" s="38"/>
      <c r="O26" s="38"/>
      <c r="P26" s="38"/>
      <c r="Q26" s="30" t="str">
        <f t="shared" si="0"/>
        <v xml:space="preserve"> -  - e-mail:  - Cel: </v>
      </c>
    </row>
    <row r="27" spans="1:17" s="30" customFormat="1" ht="24.95" customHeight="1" x14ac:dyDescent="0.25">
      <c r="A27" s="13"/>
      <c r="B27" s="34">
        <v>19</v>
      </c>
      <c r="C27" s="38"/>
      <c r="D27" s="38"/>
      <c r="E27" s="38"/>
      <c r="F27" s="38"/>
      <c r="G27" s="38"/>
      <c r="H27" s="38"/>
      <c r="I27" s="38"/>
      <c r="J27" s="38"/>
      <c r="K27" s="38"/>
      <c r="L27" s="38"/>
      <c r="M27" s="38"/>
      <c r="N27" s="38"/>
      <c r="O27" s="38"/>
      <c r="P27" s="38"/>
      <c r="Q27" s="30" t="str">
        <f t="shared" si="0"/>
        <v xml:space="preserve"> -  - e-mail:  - Cel: </v>
      </c>
    </row>
    <row r="28" spans="1:17" s="30" customFormat="1" ht="24.95" customHeight="1" x14ac:dyDescent="0.25">
      <c r="A28" s="13"/>
      <c r="B28" s="34">
        <v>20</v>
      </c>
      <c r="C28" s="38"/>
      <c r="D28" s="38"/>
      <c r="E28" s="38"/>
      <c r="F28" s="38"/>
      <c r="G28" s="38"/>
      <c r="H28" s="38"/>
      <c r="I28" s="38"/>
      <c r="J28" s="38"/>
      <c r="K28" s="38"/>
      <c r="L28" s="38"/>
      <c r="M28" s="38"/>
      <c r="N28" s="38"/>
      <c r="O28" s="38"/>
      <c r="P28" s="38"/>
      <c r="Q28" s="30" t="str">
        <f t="shared" si="0"/>
        <v xml:space="preserve"> -  - e-mail:  - Cel: </v>
      </c>
    </row>
    <row r="29" spans="1:17" s="30" customFormat="1" ht="24.95" customHeight="1" x14ac:dyDescent="0.25">
      <c r="A29" s="13"/>
      <c r="B29" s="34">
        <v>21</v>
      </c>
      <c r="C29" s="38"/>
      <c r="D29" s="38"/>
      <c r="E29" s="38"/>
      <c r="F29" s="38"/>
      <c r="G29" s="38"/>
      <c r="H29" s="38"/>
      <c r="I29" s="38"/>
      <c r="J29" s="38"/>
      <c r="K29" s="38"/>
      <c r="L29" s="38"/>
      <c r="M29" s="38"/>
      <c r="N29" s="38"/>
      <c r="O29" s="38"/>
      <c r="P29" s="38"/>
      <c r="Q29" s="30" t="str">
        <f t="shared" si="0"/>
        <v xml:space="preserve"> -  - e-mail:  - Cel: </v>
      </c>
    </row>
    <row r="30" spans="1:17" s="30" customFormat="1" ht="24.95" customHeight="1" x14ac:dyDescent="0.25">
      <c r="A30" s="13"/>
      <c r="B30" s="34">
        <v>22</v>
      </c>
      <c r="C30" s="38"/>
      <c r="D30" s="38"/>
      <c r="E30" s="38"/>
      <c r="F30" s="38"/>
      <c r="G30" s="38"/>
      <c r="H30" s="38"/>
      <c r="I30" s="38"/>
      <c r="J30" s="38"/>
      <c r="K30" s="38"/>
      <c r="L30" s="38"/>
      <c r="M30" s="38"/>
      <c r="N30" s="38"/>
      <c r="O30" s="38"/>
      <c r="P30" s="38"/>
      <c r="Q30" s="30" t="str">
        <f t="shared" si="0"/>
        <v xml:space="preserve"> -  - e-mail:  - Cel: </v>
      </c>
    </row>
    <row r="31" spans="1:17" s="30" customFormat="1" ht="24.95" customHeight="1" x14ac:dyDescent="0.25">
      <c r="A31" s="13"/>
      <c r="B31" s="34">
        <v>23</v>
      </c>
      <c r="C31" s="38"/>
      <c r="D31" s="38"/>
      <c r="E31" s="38"/>
      <c r="F31" s="38"/>
      <c r="G31" s="38"/>
      <c r="H31" s="38"/>
      <c r="I31" s="38"/>
      <c r="J31" s="38"/>
      <c r="K31" s="38"/>
      <c r="L31" s="38"/>
      <c r="M31" s="38"/>
      <c r="N31" s="38"/>
      <c r="O31" s="38"/>
      <c r="P31" s="38"/>
      <c r="Q31" s="30" t="str">
        <f t="shared" si="0"/>
        <v xml:space="preserve"> -  - e-mail:  - Cel: </v>
      </c>
    </row>
    <row r="32" spans="1:17" s="30" customFormat="1" ht="24.95" customHeight="1" x14ac:dyDescent="0.25">
      <c r="A32" s="13"/>
      <c r="B32" s="34">
        <v>24</v>
      </c>
      <c r="C32" s="38"/>
      <c r="D32" s="38"/>
      <c r="E32" s="38"/>
      <c r="F32" s="38"/>
      <c r="G32" s="38"/>
      <c r="H32" s="38"/>
      <c r="I32" s="38"/>
      <c r="J32" s="38"/>
      <c r="K32" s="38"/>
      <c r="L32" s="38"/>
      <c r="M32" s="38"/>
      <c r="N32" s="38"/>
      <c r="O32" s="38"/>
      <c r="P32" s="38"/>
      <c r="Q32" s="30" t="str">
        <f t="shared" si="0"/>
        <v xml:space="preserve"> -  - e-mail:  - Cel: </v>
      </c>
    </row>
    <row r="33" spans="1:17" s="30" customFormat="1" ht="24.95" customHeight="1" x14ac:dyDescent="0.25">
      <c r="A33" s="13"/>
      <c r="B33" s="34">
        <v>25</v>
      </c>
      <c r="C33" s="38"/>
      <c r="D33" s="38"/>
      <c r="E33" s="38"/>
      <c r="F33" s="38"/>
      <c r="G33" s="38"/>
      <c r="H33" s="38"/>
      <c r="I33" s="38"/>
      <c r="J33" s="38"/>
      <c r="K33" s="38"/>
      <c r="L33" s="38"/>
      <c r="M33" s="38"/>
      <c r="N33" s="38"/>
      <c r="O33" s="38"/>
      <c r="P33" s="38"/>
      <c r="Q33" s="30" t="str">
        <f t="shared" si="0"/>
        <v xml:space="preserve"> -  - e-mail:  - Cel: </v>
      </c>
    </row>
    <row r="34" spans="1:17" s="30" customFormat="1" ht="24.95" customHeight="1" x14ac:dyDescent="0.25">
      <c r="A34" s="13"/>
      <c r="B34" s="34">
        <v>26</v>
      </c>
      <c r="C34" s="38"/>
      <c r="D34" s="38"/>
      <c r="E34" s="38"/>
      <c r="F34" s="38"/>
      <c r="G34" s="38"/>
      <c r="H34" s="38"/>
      <c r="I34" s="38"/>
      <c r="J34" s="38"/>
      <c r="K34" s="38"/>
      <c r="L34" s="38"/>
      <c r="M34" s="38"/>
      <c r="N34" s="38"/>
      <c r="O34" s="38"/>
      <c r="P34" s="38"/>
      <c r="Q34" s="30" t="str">
        <f t="shared" si="0"/>
        <v xml:space="preserve"> -  - e-mail:  - Cel: </v>
      </c>
    </row>
    <row r="35" spans="1:17" s="30" customFormat="1" ht="24.95" customHeight="1" x14ac:dyDescent="0.25">
      <c r="A35" s="13"/>
      <c r="B35" s="34">
        <v>27</v>
      </c>
      <c r="C35" s="38"/>
      <c r="D35" s="38"/>
      <c r="E35" s="38"/>
      <c r="F35" s="38"/>
      <c r="G35" s="38"/>
      <c r="H35" s="38"/>
      <c r="I35" s="38"/>
      <c r="J35" s="38"/>
      <c r="K35" s="38"/>
      <c r="L35" s="38"/>
      <c r="M35" s="38"/>
      <c r="N35" s="38"/>
      <c r="O35" s="38"/>
      <c r="P35" s="38"/>
      <c r="Q35" s="30" t="str">
        <f t="shared" si="0"/>
        <v xml:space="preserve"> -  - e-mail:  - Cel: </v>
      </c>
    </row>
    <row r="36" spans="1:17" s="30" customFormat="1" ht="24.95" customHeight="1" x14ac:dyDescent="0.25">
      <c r="A36" s="13"/>
      <c r="B36" s="34">
        <v>28</v>
      </c>
      <c r="C36" s="38"/>
      <c r="D36" s="38"/>
      <c r="E36" s="38"/>
      <c r="F36" s="38"/>
      <c r="G36" s="38"/>
      <c r="H36" s="38"/>
      <c r="I36" s="38"/>
      <c r="J36" s="38"/>
      <c r="K36" s="38"/>
      <c r="L36" s="38"/>
      <c r="M36" s="38"/>
      <c r="N36" s="38"/>
      <c r="O36" s="38"/>
      <c r="P36" s="38"/>
      <c r="Q36" s="30" t="str">
        <f t="shared" si="0"/>
        <v xml:space="preserve"> -  - e-mail:  - Cel: </v>
      </c>
    </row>
    <row r="37" spans="1:17" s="30" customFormat="1" ht="24.95" customHeight="1" x14ac:dyDescent="0.25">
      <c r="A37" s="13"/>
      <c r="B37" s="34">
        <v>29</v>
      </c>
      <c r="C37" s="38"/>
      <c r="D37" s="38"/>
      <c r="E37" s="38"/>
      <c r="F37" s="38"/>
      <c r="G37" s="38"/>
      <c r="H37" s="38"/>
      <c r="I37" s="38"/>
      <c r="J37" s="38"/>
      <c r="K37" s="38"/>
      <c r="L37" s="38"/>
      <c r="M37" s="38"/>
      <c r="N37" s="38"/>
      <c r="O37" s="38"/>
      <c r="P37" s="38"/>
      <c r="Q37" s="30" t="str">
        <f t="shared" si="0"/>
        <v xml:space="preserve"> -  - e-mail:  - Cel: </v>
      </c>
    </row>
    <row r="38" spans="1:17" s="30" customFormat="1" ht="24.95" customHeight="1" x14ac:dyDescent="0.25">
      <c r="A38" s="13"/>
      <c r="B38" s="34">
        <v>30</v>
      </c>
      <c r="C38" s="38"/>
      <c r="D38" s="38"/>
      <c r="E38" s="38"/>
      <c r="F38" s="38"/>
      <c r="G38" s="38"/>
      <c r="H38" s="38"/>
      <c r="I38" s="38"/>
      <c r="J38" s="38"/>
      <c r="K38" s="38"/>
      <c r="L38" s="38"/>
      <c r="M38" s="38"/>
      <c r="N38" s="38"/>
      <c r="O38" s="38"/>
      <c r="P38" s="38"/>
      <c r="Q38" s="30" t="str">
        <f t="shared" si="0"/>
        <v xml:space="preserve"> -  - e-mail:  - Cel: </v>
      </c>
    </row>
    <row r="39" spans="1:17" s="30" customFormat="1" ht="24.95" customHeight="1" x14ac:dyDescent="0.25">
      <c r="A39" s="13"/>
      <c r="B39" s="34">
        <v>31</v>
      </c>
      <c r="C39" s="38"/>
      <c r="D39" s="38"/>
      <c r="E39" s="38"/>
      <c r="F39" s="38"/>
      <c r="G39" s="38"/>
      <c r="H39" s="38"/>
      <c r="I39" s="38"/>
      <c r="J39" s="38"/>
      <c r="K39" s="38"/>
      <c r="L39" s="38"/>
      <c r="M39" s="38"/>
      <c r="N39" s="38"/>
      <c r="O39" s="38"/>
      <c r="P39" s="38"/>
      <c r="Q39" s="30" t="str">
        <f t="shared" si="0"/>
        <v xml:space="preserve"> -  - e-mail:  - Cel: </v>
      </c>
    </row>
    <row r="40" spans="1:17" s="30" customFormat="1" ht="24.95" customHeight="1" x14ac:dyDescent="0.25">
      <c r="A40" s="13"/>
      <c r="B40" s="34">
        <v>32</v>
      </c>
      <c r="C40" s="38"/>
      <c r="D40" s="38"/>
      <c r="E40" s="38"/>
      <c r="F40" s="38"/>
      <c r="G40" s="38"/>
      <c r="H40" s="38"/>
      <c r="I40" s="38"/>
      <c r="J40" s="38"/>
      <c r="K40" s="38"/>
      <c r="L40" s="38"/>
      <c r="M40" s="38"/>
      <c r="N40" s="38"/>
      <c r="O40" s="38"/>
      <c r="P40" s="38"/>
      <c r="Q40" s="30" t="str">
        <f t="shared" si="0"/>
        <v xml:space="preserve"> -  - e-mail:  - Cel: </v>
      </c>
    </row>
    <row r="41" spans="1:17" s="30" customFormat="1" ht="24.95" customHeight="1" x14ac:dyDescent="0.25">
      <c r="A41" s="13"/>
      <c r="B41" s="34">
        <v>33</v>
      </c>
      <c r="C41" s="38"/>
      <c r="D41" s="38"/>
      <c r="E41" s="38"/>
      <c r="F41" s="38"/>
      <c r="G41" s="38"/>
      <c r="H41" s="38"/>
      <c r="I41" s="38"/>
      <c r="J41" s="38"/>
      <c r="K41" s="38"/>
      <c r="L41" s="38"/>
      <c r="M41" s="38"/>
      <c r="N41" s="38"/>
      <c r="O41" s="38"/>
      <c r="P41" s="38"/>
      <c r="Q41" s="30" t="str">
        <f t="shared" si="0"/>
        <v xml:space="preserve"> -  - e-mail:  - Cel: </v>
      </c>
    </row>
    <row r="42" spans="1:17" s="30" customFormat="1" ht="24.95" customHeight="1" x14ac:dyDescent="0.25">
      <c r="A42" s="13"/>
      <c r="B42" s="34">
        <v>34</v>
      </c>
      <c r="C42" s="38"/>
      <c r="D42" s="38"/>
      <c r="E42" s="38"/>
      <c r="F42" s="38"/>
      <c r="G42" s="38"/>
      <c r="H42" s="38"/>
      <c r="I42" s="38"/>
      <c r="J42" s="38"/>
      <c r="K42" s="38"/>
      <c r="L42" s="38"/>
      <c r="M42" s="38"/>
      <c r="N42" s="38"/>
      <c r="O42" s="38"/>
      <c r="P42" s="38"/>
      <c r="Q42" s="30" t="str">
        <f t="shared" si="0"/>
        <v xml:space="preserve"> -  - e-mail:  - Cel: </v>
      </c>
    </row>
    <row r="43" spans="1:17" s="30" customFormat="1" ht="24.95" customHeight="1" x14ac:dyDescent="0.25">
      <c r="A43" s="13"/>
      <c r="B43" s="34">
        <v>35</v>
      </c>
      <c r="C43" s="38"/>
      <c r="D43" s="38"/>
      <c r="E43" s="38"/>
      <c r="F43" s="38"/>
      <c r="G43" s="38"/>
      <c r="H43" s="38"/>
      <c r="I43" s="38"/>
      <c r="J43" s="38"/>
      <c r="K43" s="38"/>
      <c r="L43" s="38"/>
      <c r="M43" s="38"/>
      <c r="N43" s="38"/>
      <c r="O43" s="38"/>
      <c r="P43" s="38"/>
      <c r="Q43" s="30" t="str">
        <f t="shared" si="0"/>
        <v xml:space="preserve"> -  - e-mail:  - Cel: </v>
      </c>
    </row>
  </sheetData>
  <sheetProtection password="9004" sheet="1" objects="1" scenarios="1"/>
  <mergeCells count="221">
    <mergeCell ref="B4:E4"/>
    <mergeCell ref="B5:E5"/>
    <mergeCell ref="F4:K4"/>
    <mergeCell ref="F5:K5"/>
    <mergeCell ref="F8:G8"/>
    <mergeCell ref="H8:I8"/>
    <mergeCell ref="C8:E8"/>
    <mergeCell ref="J8:L8"/>
    <mergeCell ref="C13:E13"/>
    <mergeCell ref="C14:E14"/>
    <mergeCell ref="C15:E15"/>
    <mergeCell ref="B7:P7"/>
    <mergeCell ref="C16:E16"/>
    <mergeCell ref="C17:E17"/>
    <mergeCell ref="C18:E18"/>
    <mergeCell ref="M8:N8"/>
    <mergeCell ref="O8:P8"/>
    <mergeCell ref="C9:E9"/>
    <mergeCell ref="C10:E10"/>
    <mergeCell ref="C11:E11"/>
    <mergeCell ref="C12:E12"/>
    <mergeCell ref="C27:E27"/>
    <mergeCell ref="C28:E28"/>
    <mergeCell ref="C29:E29"/>
    <mergeCell ref="C30:E30"/>
    <mergeCell ref="C19:E19"/>
    <mergeCell ref="C20:E20"/>
    <mergeCell ref="C21:E21"/>
    <mergeCell ref="C22:E22"/>
    <mergeCell ref="C23:E23"/>
    <mergeCell ref="C24:E24"/>
    <mergeCell ref="C43:E43"/>
    <mergeCell ref="F9:G9"/>
    <mergeCell ref="F10:G10"/>
    <mergeCell ref="F11:G11"/>
    <mergeCell ref="F12:G12"/>
    <mergeCell ref="F13:G13"/>
    <mergeCell ref="F14:G14"/>
    <mergeCell ref="F15:G15"/>
    <mergeCell ref="F16:G16"/>
    <mergeCell ref="F17:G17"/>
    <mergeCell ref="C37:E37"/>
    <mergeCell ref="C38:E38"/>
    <mergeCell ref="C39:E39"/>
    <mergeCell ref="C40:E40"/>
    <mergeCell ref="C41:E41"/>
    <mergeCell ref="C42:E42"/>
    <mergeCell ref="C31:E31"/>
    <mergeCell ref="C32:E32"/>
    <mergeCell ref="C33:E33"/>
    <mergeCell ref="C34:E34"/>
    <mergeCell ref="C35:E35"/>
    <mergeCell ref="C36:E36"/>
    <mergeCell ref="C25:E25"/>
    <mergeCell ref="C26:E26"/>
    <mergeCell ref="F26:G26"/>
    <mergeCell ref="F27:G27"/>
    <mergeCell ref="F28:G28"/>
    <mergeCell ref="F29:G29"/>
    <mergeCell ref="F18:G18"/>
    <mergeCell ref="F19:G19"/>
    <mergeCell ref="F20:G20"/>
    <mergeCell ref="F21:G21"/>
    <mergeCell ref="F22:G22"/>
    <mergeCell ref="F23:G23"/>
    <mergeCell ref="F42:G42"/>
    <mergeCell ref="F43:G43"/>
    <mergeCell ref="H9:I9"/>
    <mergeCell ref="H10:I10"/>
    <mergeCell ref="H11:I11"/>
    <mergeCell ref="H12:I12"/>
    <mergeCell ref="H13:I13"/>
    <mergeCell ref="H14:I14"/>
    <mergeCell ref="H15:I15"/>
    <mergeCell ref="H16:I16"/>
    <mergeCell ref="F36:G36"/>
    <mergeCell ref="F37:G37"/>
    <mergeCell ref="F38:G38"/>
    <mergeCell ref="F39:G39"/>
    <mergeCell ref="F40:G40"/>
    <mergeCell ref="F41:G41"/>
    <mergeCell ref="F30:G30"/>
    <mergeCell ref="F31:G31"/>
    <mergeCell ref="F32:G32"/>
    <mergeCell ref="F33:G33"/>
    <mergeCell ref="F34:G34"/>
    <mergeCell ref="F35:G35"/>
    <mergeCell ref="F24:G24"/>
    <mergeCell ref="F25:G25"/>
    <mergeCell ref="H25:I25"/>
    <mergeCell ref="H26:I26"/>
    <mergeCell ref="H27:I27"/>
    <mergeCell ref="H28:I28"/>
    <mergeCell ref="H17:I17"/>
    <mergeCell ref="H18:I18"/>
    <mergeCell ref="H19:I19"/>
    <mergeCell ref="H20:I20"/>
    <mergeCell ref="H21:I21"/>
    <mergeCell ref="H22:I22"/>
    <mergeCell ref="H41:I41"/>
    <mergeCell ref="H42:I42"/>
    <mergeCell ref="H43:I43"/>
    <mergeCell ref="J9:L9"/>
    <mergeCell ref="J10:L10"/>
    <mergeCell ref="J11:L11"/>
    <mergeCell ref="J12:L12"/>
    <mergeCell ref="J13:L13"/>
    <mergeCell ref="J14:L14"/>
    <mergeCell ref="J15:L15"/>
    <mergeCell ref="H35:I35"/>
    <mergeCell ref="H36:I36"/>
    <mergeCell ref="H37:I37"/>
    <mergeCell ref="H38:I38"/>
    <mergeCell ref="H39:I39"/>
    <mergeCell ref="H40:I40"/>
    <mergeCell ref="H29:I29"/>
    <mergeCell ref="H30:I30"/>
    <mergeCell ref="H31:I31"/>
    <mergeCell ref="H32:I32"/>
    <mergeCell ref="H33:I33"/>
    <mergeCell ref="H34:I34"/>
    <mergeCell ref="H23:I23"/>
    <mergeCell ref="H24:I24"/>
    <mergeCell ref="J42:L42"/>
    <mergeCell ref="J43:L43"/>
    <mergeCell ref="M9:N9"/>
    <mergeCell ref="M10:N10"/>
    <mergeCell ref="M11:N11"/>
    <mergeCell ref="M12:N12"/>
    <mergeCell ref="M13:N13"/>
    <mergeCell ref="M14:N14"/>
    <mergeCell ref="J34:L34"/>
    <mergeCell ref="J35:L35"/>
    <mergeCell ref="J36:L36"/>
    <mergeCell ref="J37:L37"/>
    <mergeCell ref="J38:L38"/>
    <mergeCell ref="J39:L39"/>
    <mergeCell ref="J28:L28"/>
    <mergeCell ref="J29:L29"/>
    <mergeCell ref="J30:L30"/>
    <mergeCell ref="J31:L31"/>
    <mergeCell ref="J32:L32"/>
    <mergeCell ref="J33:L33"/>
    <mergeCell ref="J22:L22"/>
    <mergeCell ref="J23:L23"/>
    <mergeCell ref="J24:L24"/>
    <mergeCell ref="J25:L25"/>
    <mergeCell ref="M42:N42"/>
    <mergeCell ref="M43:N43"/>
    <mergeCell ref="O9:P9"/>
    <mergeCell ref="O10:P10"/>
    <mergeCell ref="O11:P11"/>
    <mergeCell ref="O12:P12"/>
    <mergeCell ref="O13:P13"/>
    <mergeCell ref="M33:N33"/>
    <mergeCell ref="M34:N34"/>
    <mergeCell ref="M35:N35"/>
    <mergeCell ref="M36:N36"/>
    <mergeCell ref="M37:N37"/>
    <mergeCell ref="M38:N38"/>
    <mergeCell ref="M27:N27"/>
    <mergeCell ref="M28:N28"/>
    <mergeCell ref="M29:N29"/>
    <mergeCell ref="M30:N30"/>
    <mergeCell ref="M31:N31"/>
    <mergeCell ref="M32:N32"/>
    <mergeCell ref="M21:N21"/>
    <mergeCell ref="M22:N22"/>
    <mergeCell ref="M23:N23"/>
    <mergeCell ref="M24:N24"/>
    <mergeCell ref="M20:N20"/>
    <mergeCell ref="O43:P43"/>
    <mergeCell ref="O32:P32"/>
    <mergeCell ref="O33:P33"/>
    <mergeCell ref="O34:P34"/>
    <mergeCell ref="O35:P35"/>
    <mergeCell ref="O36:P36"/>
    <mergeCell ref="O37:P37"/>
    <mergeCell ref="O25:P25"/>
    <mergeCell ref="O30:P30"/>
    <mergeCell ref="O31:P31"/>
    <mergeCell ref="O38:P38"/>
    <mergeCell ref="O39:P39"/>
    <mergeCell ref="O40:P40"/>
    <mergeCell ref="O26:P26"/>
    <mergeCell ref="O27:P27"/>
    <mergeCell ref="O28:P28"/>
    <mergeCell ref="O29:P29"/>
    <mergeCell ref="O42:P42"/>
    <mergeCell ref="O20:P20"/>
    <mergeCell ref="O21:P21"/>
    <mergeCell ref="O22:P22"/>
    <mergeCell ref="O23:P23"/>
    <mergeCell ref="O24:P24"/>
    <mergeCell ref="O41:P41"/>
    <mergeCell ref="O14:P14"/>
    <mergeCell ref="O15:P15"/>
    <mergeCell ref="O16:P16"/>
    <mergeCell ref="O17:P17"/>
    <mergeCell ref="O18:P18"/>
    <mergeCell ref="O19:P19"/>
    <mergeCell ref="M41:N41"/>
    <mergeCell ref="J40:L40"/>
    <mergeCell ref="M39:N39"/>
    <mergeCell ref="M40:N40"/>
    <mergeCell ref="M25:N25"/>
    <mergeCell ref="M26:N26"/>
    <mergeCell ref="M15:N15"/>
    <mergeCell ref="M16:N16"/>
    <mergeCell ref="M17:N17"/>
    <mergeCell ref="M18:N18"/>
    <mergeCell ref="M19:N19"/>
    <mergeCell ref="J41:L41"/>
    <mergeCell ref="J26:L26"/>
    <mergeCell ref="J27:L27"/>
    <mergeCell ref="J16:L16"/>
    <mergeCell ref="J17:L17"/>
    <mergeCell ref="J18:L18"/>
    <mergeCell ref="J19:L19"/>
    <mergeCell ref="J20:L20"/>
    <mergeCell ref="J21:L21"/>
  </mergeCells>
  <dataValidations count="1">
    <dataValidation type="list" allowBlank="1" showInputMessage="1" showErrorMessage="1" error="Escolha um valor da lista." sqref="O11:P43">
      <formula1>"Comunicação,Operação,Patrocínio,Suporte"</formula1>
    </dataValidation>
  </dataValidations>
  <hyperlinks>
    <hyperlink ref="J9" r:id="rId1"/>
    <hyperlink ref="J10" r:id="rId2"/>
    <hyperlink ref="J11" r:id="rId3"/>
    <hyperlink ref="J13" r:id="rId4"/>
    <hyperlink ref="J12" r:id="rId5"/>
    <hyperlink ref="J14" r:id="rId6"/>
  </hyperlinks>
  <pageMargins left="0.511811024" right="0.511811024" top="0.78740157499999996" bottom="0.78740157499999996" header="0.31496062000000002" footer="0.31496062000000002"/>
  <pageSetup paperSize="9" orientation="portrait" r:id="rId7"/>
  <drawing r:id="rId8"/>
  <legacyDrawing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ColWidth="9.140625" defaultRowHeight="15" x14ac:dyDescent="0.25"/>
  <cols>
    <col min="1" max="1" width="3.140625" style="19" customWidth="1"/>
    <col min="2" max="2" width="5.28515625" style="40" bestFit="1" customWidth="1"/>
    <col min="3" max="3" width="72.140625" style="40" customWidth="1"/>
    <col min="4" max="4" width="15.28515625" style="40" bestFit="1" customWidth="1"/>
    <col min="5" max="5" width="12.7109375" style="40" customWidth="1"/>
    <col min="6" max="6" width="17.5703125" style="40" customWidth="1"/>
    <col min="7" max="7" width="15.28515625" style="15" hidden="1" customWidth="1"/>
    <col min="8" max="8" width="6.42578125" style="15" hidden="1" customWidth="1"/>
    <col min="9" max="9" width="14.7109375" style="15" hidden="1" customWidth="1"/>
    <col min="10" max="10" width="38.28515625" style="15" hidden="1" customWidth="1"/>
    <col min="11" max="11" width="34.42578125" style="15" hidden="1" customWidth="1"/>
    <col min="12" max="12" width="35.5703125" style="15" hidden="1" customWidth="1"/>
    <col min="13" max="13" width="24.140625" style="15" hidden="1" customWidth="1"/>
    <col min="14" max="16384" width="9.140625" style="15"/>
  </cols>
  <sheetData>
    <row r="1" spans="1:13" s="11" customFormat="1" ht="45" customHeight="1" x14ac:dyDescent="0.25"/>
    <row r="2" spans="1:13" s="12" customFormat="1" ht="33" customHeight="1" x14ac:dyDescent="0.25"/>
    <row r="3" spans="1:13" ht="15.75" thickBot="1" x14ac:dyDescent="0.3"/>
    <row r="4" spans="1:13" ht="24.95" customHeight="1" x14ac:dyDescent="0.25">
      <c r="A4" s="41"/>
      <c r="B4" s="42" t="s">
        <v>4</v>
      </c>
      <c r="C4" s="42" t="s">
        <v>0</v>
      </c>
      <c r="D4" s="42" t="s">
        <v>1</v>
      </c>
      <c r="E4" s="42" t="s">
        <v>2</v>
      </c>
      <c r="F4" s="42" t="s">
        <v>3</v>
      </c>
      <c r="G4" s="43" t="s">
        <v>1</v>
      </c>
      <c r="H4" s="44" t="s">
        <v>2</v>
      </c>
      <c r="I4" s="45" t="s">
        <v>3</v>
      </c>
      <c r="J4" s="46" t="s">
        <v>9</v>
      </c>
      <c r="K4" s="47" t="s">
        <v>11</v>
      </c>
      <c r="L4" s="47" t="s">
        <v>8</v>
      </c>
      <c r="M4" s="47" t="s">
        <v>6</v>
      </c>
    </row>
    <row r="5" spans="1:13" ht="24.95" customHeight="1" x14ac:dyDescent="0.25">
      <c r="A5" s="41"/>
      <c r="B5" s="34">
        <v>1</v>
      </c>
      <c r="C5" s="48" t="s">
        <v>37</v>
      </c>
      <c r="D5" s="49" t="s">
        <v>5</v>
      </c>
      <c r="E5" s="49" t="s">
        <v>6</v>
      </c>
      <c r="F5" s="10" t="str">
        <f>IF(I5&lt;=0,"",IF(I5&lt;4.01,"Nível Baixo",IF(I5&lt;8.01,"Nível Médio",IF(I5&lt;12.01,"Nível Alto",IF(I5&gt;12.01,"Nível Muito Alto")))))</f>
        <v>Nível Baixo</v>
      </c>
      <c r="G5" s="8">
        <f>IFERROR(IF(D5="Baixa",1,IF(D5="Média",2,IF(D5="Alta",3,IF(D5="Muito Alta",4,"")))),0)</f>
        <v>1</v>
      </c>
      <c r="H5" s="1">
        <f>IFERROR(IF(E5="Leve",1,IF(E5="Moderado",2,IF(E5="Severo",3,IF(E5="Catastrófico",4,"")))),0)</f>
        <v>1</v>
      </c>
      <c r="I5" s="2">
        <f>IFERROR((H5*G5),0)</f>
        <v>1</v>
      </c>
      <c r="J5" s="15" t="str">
        <f>IF(E5="Catastrófico",CONCATENATE(", ",C5),"")</f>
        <v/>
      </c>
      <c r="K5" s="15" t="str">
        <f>IF(E5="Severo",CONCATENATE(", ",C5),"")</f>
        <v/>
      </c>
      <c r="L5" s="15" t="str">
        <f>IF(E5="Moderado",CONCATENATE(", ",C5),"")</f>
        <v/>
      </c>
      <c r="M5" s="15" t="str">
        <f>IF(E5="Leve",CONCATENATE(", ",C5),"")</f>
        <v>, Acidente aéreo</v>
      </c>
    </row>
    <row r="6" spans="1:13" ht="24.95" customHeight="1" x14ac:dyDescent="0.25">
      <c r="A6" s="16"/>
      <c r="B6" s="34">
        <v>2</v>
      </c>
      <c r="C6" s="48" t="s">
        <v>38</v>
      </c>
      <c r="D6" s="49" t="s">
        <v>7</v>
      </c>
      <c r="E6" s="49" t="s">
        <v>8</v>
      </c>
      <c r="F6" s="10" t="str">
        <f t="shared" ref="F6:F52" si="0">IF(I6&lt;=0,"",IF(I6&lt;4.01,"Nível Baixo",IF(I6&lt;8.01,"Nível Médio",IF(I6&lt;12.01,"Nível Alto",IF(I6&gt;12.01,"Nível Muito Alto")))))</f>
        <v>Nível Baixo</v>
      </c>
      <c r="G6" s="8">
        <f t="shared" ref="G6:G13" si="1">IFERROR(IF(D6="Baixa",1,IF(D6="Média",2,IF(D6="Alta",3,IF(D6="Muito Alta",4,"")))),0)</f>
        <v>2</v>
      </c>
      <c r="H6" s="1">
        <f t="shared" ref="H6:H13" si="2">IFERROR(IF(E6="Leve",1,IF(E6="Moderado",2,IF(E6="Severo",3,IF(E6="Catastrófico",4,"")))),0)</f>
        <v>2</v>
      </c>
      <c r="I6" s="2">
        <f t="shared" ref="I6:I52" si="3">IFERROR((H6*G6),0)</f>
        <v>4</v>
      </c>
      <c r="J6" s="15" t="str">
        <f t="shared" ref="J6:J52" si="4">IF(E6="Catastrófico",CONCATENATE(", ",C6),"")</f>
        <v/>
      </c>
      <c r="K6" s="15" t="str">
        <f t="shared" ref="K6:K52" si="5">IF(E6="Severo",CONCATENATE(", ",C6),"")</f>
        <v/>
      </c>
      <c r="L6" s="15" t="str">
        <f t="shared" ref="L6:L52" si="6">IF(E6="Moderado",CONCATENATE(", ",C6),"")</f>
        <v>, Acidente com veículo externo</v>
      </c>
      <c r="M6" s="15" t="str">
        <f t="shared" ref="M6:M52" si="7">IF(E6="Leve",CONCATENATE(", ",C6),"")</f>
        <v/>
      </c>
    </row>
    <row r="7" spans="1:13" ht="24.95" customHeight="1" x14ac:dyDescent="0.25">
      <c r="A7" s="16"/>
      <c r="B7" s="34">
        <v>3</v>
      </c>
      <c r="C7" s="48" t="s">
        <v>39</v>
      </c>
      <c r="D7" s="49" t="s">
        <v>10</v>
      </c>
      <c r="E7" s="49" t="s">
        <v>11</v>
      </c>
      <c r="F7" s="10" t="str">
        <f t="shared" si="0"/>
        <v>Nível Alto</v>
      </c>
      <c r="G7" s="8">
        <f t="shared" si="1"/>
        <v>3</v>
      </c>
      <c r="H7" s="1">
        <f t="shared" si="2"/>
        <v>3</v>
      </c>
      <c r="I7" s="2">
        <f t="shared" si="3"/>
        <v>9</v>
      </c>
      <c r="J7" s="15" t="str">
        <f t="shared" si="4"/>
        <v/>
      </c>
      <c r="K7" s="15" t="str">
        <f t="shared" si="5"/>
        <v>, Acidente com veículo interno</v>
      </c>
      <c r="L7" s="15" t="str">
        <f t="shared" si="6"/>
        <v/>
      </c>
      <c r="M7" s="15" t="str">
        <f t="shared" si="7"/>
        <v/>
      </c>
    </row>
    <row r="8" spans="1:13" ht="24.95" customHeight="1" x14ac:dyDescent="0.25">
      <c r="A8" s="18"/>
      <c r="B8" s="34">
        <v>4</v>
      </c>
      <c r="C8" s="50"/>
      <c r="D8" s="51"/>
      <c r="E8" s="51"/>
      <c r="F8" s="51" t="str">
        <f t="shared" si="0"/>
        <v/>
      </c>
      <c r="G8" s="8" t="str">
        <f t="shared" si="1"/>
        <v/>
      </c>
      <c r="H8" s="1" t="str">
        <f t="shared" si="2"/>
        <v/>
      </c>
      <c r="I8" s="2">
        <f t="shared" si="3"/>
        <v>0</v>
      </c>
      <c r="J8" s="15" t="str">
        <f t="shared" si="4"/>
        <v/>
      </c>
      <c r="K8" s="15" t="str">
        <f t="shared" si="5"/>
        <v/>
      </c>
      <c r="L8" s="15" t="str">
        <f t="shared" si="6"/>
        <v/>
      </c>
      <c r="M8" s="15" t="str">
        <f t="shared" si="7"/>
        <v/>
      </c>
    </row>
    <row r="9" spans="1:13" ht="24.95" customHeight="1" x14ac:dyDescent="0.25">
      <c r="A9" s="18"/>
      <c r="B9" s="34">
        <v>5</v>
      </c>
      <c r="C9" s="50"/>
      <c r="D9" s="51"/>
      <c r="E9" s="51"/>
      <c r="F9" s="51" t="str">
        <f t="shared" si="0"/>
        <v/>
      </c>
      <c r="G9" s="8" t="str">
        <f t="shared" si="1"/>
        <v/>
      </c>
      <c r="H9" s="1" t="str">
        <f t="shared" si="2"/>
        <v/>
      </c>
      <c r="I9" s="2">
        <f t="shared" si="3"/>
        <v>0</v>
      </c>
      <c r="J9" s="15" t="str">
        <f t="shared" si="4"/>
        <v/>
      </c>
      <c r="K9" s="15" t="str">
        <f t="shared" si="5"/>
        <v/>
      </c>
      <c r="L9" s="15" t="str">
        <f t="shared" si="6"/>
        <v/>
      </c>
      <c r="M9" s="15" t="str">
        <f t="shared" si="7"/>
        <v/>
      </c>
    </row>
    <row r="10" spans="1:13" ht="24.95" customHeight="1" x14ac:dyDescent="0.25">
      <c r="A10" s="17"/>
      <c r="B10" s="34">
        <v>6</v>
      </c>
      <c r="C10" s="50"/>
      <c r="D10" s="51"/>
      <c r="E10" s="51"/>
      <c r="F10" s="51" t="str">
        <f t="shared" si="0"/>
        <v/>
      </c>
      <c r="G10" s="8" t="str">
        <f t="shared" si="1"/>
        <v/>
      </c>
      <c r="H10" s="1" t="str">
        <f t="shared" si="2"/>
        <v/>
      </c>
      <c r="I10" s="2">
        <f t="shared" si="3"/>
        <v>0</v>
      </c>
      <c r="J10" s="15" t="str">
        <f t="shared" si="4"/>
        <v/>
      </c>
      <c r="K10" s="15" t="str">
        <f t="shared" si="5"/>
        <v/>
      </c>
      <c r="L10" s="15" t="str">
        <f t="shared" si="6"/>
        <v/>
      </c>
      <c r="M10" s="15" t="str">
        <f t="shared" si="7"/>
        <v/>
      </c>
    </row>
    <row r="11" spans="1:13" ht="24.95" customHeight="1" x14ac:dyDescent="0.25">
      <c r="A11" s="18"/>
      <c r="B11" s="34">
        <v>7</v>
      </c>
      <c r="C11" s="50"/>
      <c r="D11" s="51"/>
      <c r="E11" s="51"/>
      <c r="F11" s="51" t="str">
        <f t="shared" si="0"/>
        <v/>
      </c>
      <c r="G11" s="8" t="str">
        <f t="shared" si="1"/>
        <v/>
      </c>
      <c r="H11" s="1" t="str">
        <f t="shared" si="2"/>
        <v/>
      </c>
      <c r="I11" s="2">
        <f t="shared" si="3"/>
        <v>0</v>
      </c>
      <c r="J11" s="15" t="str">
        <f t="shared" si="4"/>
        <v/>
      </c>
      <c r="K11" s="15" t="str">
        <f t="shared" si="5"/>
        <v/>
      </c>
      <c r="L11" s="15" t="str">
        <f t="shared" si="6"/>
        <v/>
      </c>
      <c r="M11" s="15" t="str">
        <f t="shared" si="7"/>
        <v/>
      </c>
    </row>
    <row r="12" spans="1:13" ht="24.95" customHeight="1" x14ac:dyDescent="0.25">
      <c r="A12" s="18"/>
      <c r="B12" s="34">
        <v>8</v>
      </c>
      <c r="C12" s="50"/>
      <c r="D12" s="51"/>
      <c r="E12" s="51"/>
      <c r="F12" s="51" t="str">
        <f t="shared" si="0"/>
        <v/>
      </c>
      <c r="G12" s="8" t="str">
        <f t="shared" si="1"/>
        <v/>
      </c>
      <c r="H12" s="1" t="str">
        <f t="shared" si="2"/>
        <v/>
      </c>
      <c r="I12" s="2">
        <f t="shared" si="3"/>
        <v>0</v>
      </c>
      <c r="J12" s="15" t="str">
        <f t="shared" si="4"/>
        <v/>
      </c>
      <c r="K12" s="15" t="str">
        <f t="shared" si="5"/>
        <v/>
      </c>
      <c r="L12" s="15" t="str">
        <f t="shared" si="6"/>
        <v/>
      </c>
      <c r="M12" s="15" t="str">
        <f t="shared" si="7"/>
        <v/>
      </c>
    </row>
    <row r="13" spans="1:13" ht="24.95" customHeight="1" x14ac:dyDescent="0.25">
      <c r="A13" s="18"/>
      <c r="B13" s="34">
        <v>9</v>
      </c>
      <c r="C13" s="50"/>
      <c r="D13" s="51"/>
      <c r="E13" s="51"/>
      <c r="F13" s="51" t="str">
        <f t="shared" si="0"/>
        <v/>
      </c>
      <c r="G13" s="8" t="str">
        <f t="shared" si="1"/>
        <v/>
      </c>
      <c r="H13" s="1" t="str">
        <f t="shared" si="2"/>
        <v/>
      </c>
      <c r="I13" s="2">
        <f t="shared" si="3"/>
        <v>0</v>
      </c>
      <c r="J13" s="15" t="str">
        <f t="shared" si="4"/>
        <v/>
      </c>
      <c r="K13" s="15" t="str">
        <f t="shared" si="5"/>
        <v/>
      </c>
      <c r="L13" s="15" t="str">
        <f t="shared" si="6"/>
        <v/>
      </c>
      <c r="M13" s="15" t="str">
        <f t="shared" si="7"/>
        <v/>
      </c>
    </row>
    <row r="14" spans="1:13" ht="24.95" customHeight="1" x14ac:dyDescent="0.25">
      <c r="A14" s="18"/>
      <c r="B14" s="34">
        <v>10</v>
      </c>
      <c r="C14" s="50"/>
      <c r="D14" s="51"/>
      <c r="E14" s="51"/>
      <c r="F14" s="51" t="str">
        <f t="shared" si="0"/>
        <v/>
      </c>
      <c r="G14" s="8" t="str">
        <f t="shared" ref="G14:G52" si="8">IFERROR(IF(D14="Baixa",1,IF(D14="Média",2,IF(D14="Alta",3,IF(D14="Muito Alta",4,"")))),0)</f>
        <v/>
      </c>
      <c r="H14" s="1" t="str">
        <f t="shared" ref="H14:H52" si="9">IFERROR(IF(E14="Leve",1,IF(E14="Moderado",2,IF(E14="Severo",3,IF(E14="Catastrófico",4,"")))),0)</f>
        <v/>
      </c>
      <c r="I14" s="2">
        <f t="shared" si="3"/>
        <v>0</v>
      </c>
      <c r="J14" s="15" t="str">
        <f t="shared" si="4"/>
        <v/>
      </c>
      <c r="K14" s="15" t="str">
        <f t="shared" si="5"/>
        <v/>
      </c>
      <c r="L14" s="15" t="str">
        <f t="shared" si="6"/>
        <v/>
      </c>
      <c r="M14" s="15" t="str">
        <f t="shared" si="7"/>
        <v/>
      </c>
    </row>
    <row r="15" spans="1:13" ht="24.95" customHeight="1" x14ac:dyDescent="0.25">
      <c r="A15" s="18"/>
      <c r="B15" s="34">
        <v>11</v>
      </c>
      <c r="C15" s="50"/>
      <c r="D15" s="51"/>
      <c r="E15" s="51"/>
      <c r="F15" s="51" t="str">
        <f t="shared" si="0"/>
        <v/>
      </c>
      <c r="G15" s="8" t="str">
        <f t="shared" si="8"/>
        <v/>
      </c>
      <c r="H15" s="1" t="str">
        <f t="shared" si="9"/>
        <v/>
      </c>
      <c r="I15" s="2">
        <f t="shared" si="3"/>
        <v>0</v>
      </c>
      <c r="J15" s="15" t="str">
        <f t="shared" si="4"/>
        <v/>
      </c>
      <c r="K15" s="15" t="str">
        <f t="shared" si="5"/>
        <v/>
      </c>
      <c r="L15" s="15" t="str">
        <f t="shared" si="6"/>
        <v/>
      </c>
      <c r="M15" s="15" t="str">
        <f t="shared" si="7"/>
        <v/>
      </c>
    </row>
    <row r="16" spans="1:13" ht="24.95" customHeight="1" x14ac:dyDescent="0.25">
      <c r="A16" s="18"/>
      <c r="B16" s="34">
        <v>12</v>
      </c>
      <c r="C16" s="50"/>
      <c r="D16" s="51"/>
      <c r="E16" s="51"/>
      <c r="F16" s="51" t="str">
        <f t="shared" si="0"/>
        <v/>
      </c>
      <c r="G16" s="8" t="str">
        <f t="shared" si="8"/>
        <v/>
      </c>
      <c r="H16" s="1" t="str">
        <f t="shared" si="9"/>
        <v/>
      </c>
      <c r="I16" s="2">
        <f t="shared" si="3"/>
        <v>0</v>
      </c>
      <c r="J16" s="15" t="str">
        <f t="shared" si="4"/>
        <v/>
      </c>
      <c r="K16" s="15" t="str">
        <f t="shared" si="5"/>
        <v/>
      </c>
      <c r="L16" s="15" t="str">
        <f t="shared" si="6"/>
        <v/>
      </c>
      <c r="M16" s="15" t="str">
        <f t="shared" si="7"/>
        <v/>
      </c>
    </row>
    <row r="17" spans="2:13" ht="24.95" customHeight="1" x14ac:dyDescent="0.25">
      <c r="B17" s="34">
        <v>13</v>
      </c>
      <c r="C17" s="50"/>
      <c r="D17" s="51"/>
      <c r="E17" s="51"/>
      <c r="F17" s="51" t="str">
        <f t="shared" si="0"/>
        <v/>
      </c>
      <c r="G17" s="8" t="str">
        <f t="shared" si="8"/>
        <v/>
      </c>
      <c r="H17" s="1" t="str">
        <f t="shared" si="9"/>
        <v/>
      </c>
      <c r="I17" s="2">
        <f t="shared" si="3"/>
        <v>0</v>
      </c>
      <c r="J17" s="15" t="str">
        <f t="shared" si="4"/>
        <v/>
      </c>
      <c r="K17" s="15" t="str">
        <f t="shared" si="5"/>
        <v/>
      </c>
      <c r="L17" s="15" t="str">
        <f t="shared" si="6"/>
        <v/>
      </c>
      <c r="M17" s="15" t="str">
        <f t="shared" si="7"/>
        <v/>
      </c>
    </row>
    <row r="18" spans="2:13" ht="24.95" customHeight="1" x14ac:dyDescent="0.25">
      <c r="B18" s="34">
        <v>14</v>
      </c>
      <c r="C18" s="50"/>
      <c r="D18" s="51"/>
      <c r="E18" s="51"/>
      <c r="F18" s="51" t="str">
        <f t="shared" si="0"/>
        <v/>
      </c>
      <c r="G18" s="8" t="str">
        <f t="shared" si="8"/>
        <v/>
      </c>
      <c r="H18" s="1" t="str">
        <f t="shared" si="9"/>
        <v/>
      </c>
      <c r="I18" s="2">
        <f t="shared" si="3"/>
        <v>0</v>
      </c>
      <c r="J18" s="15" t="str">
        <f t="shared" si="4"/>
        <v/>
      </c>
      <c r="K18" s="15" t="str">
        <f t="shared" si="5"/>
        <v/>
      </c>
      <c r="L18" s="15" t="str">
        <f t="shared" si="6"/>
        <v/>
      </c>
      <c r="M18" s="15" t="str">
        <f t="shared" si="7"/>
        <v/>
      </c>
    </row>
    <row r="19" spans="2:13" ht="24.95" customHeight="1" x14ac:dyDescent="0.25">
      <c r="B19" s="34">
        <v>15</v>
      </c>
      <c r="C19" s="50"/>
      <c r="D19" s="51"/>
      <c r="E19" s="51"/>
      <c r="F19" s="51" t="str">
        <f t="shared" si="0"/>
        <v/>
      </c>
      <c r="G19" s="8" t="str">
        <f t="shared" si="8"/>
        <v/>
      </c>
      <c r="H19" s="1" t="str">
        <f t="shared" si="9"/>
        <v/>
      </c>
      <c r="I19" s="2">
        <f t="shared" si="3"/>
        <v>0</v>
      </c>
      <c r="J19" s="15" t="str">
        <f t="shared" si="4"/>
        <v/>
      </c>
      <c r="K19" s="15" t="str">
        <f t="shared" si="5"/>
        <v/>
      </c>
      <c r="L19" s="15" t="str">
        <f t="shared" si="6"/>
        <v/>
      </c>
      <c r="M19" s="15" t="str">
        <f t="shared" si="7"/>
        <v/>
      </c>
    </row>
    <row r="20" spans="2:13" ht="24.95" customHeight="1" x14ac:dyDescent="0.25">
      <c r="B20" s="34">
        <v>16</v>
      </c>
      <c r="C20" s="50"/>
      <c r="D20" s="51"/>
      <c r="E20" s="51"/>
      <c r="F20" s="51" t="str">
        <f t="shared" si="0"/>
        <v/>
      </c>
      <c r="G20" s="8" t="str">
        <f t="shared" si="8"/>
        <v/>
      </c>
      <c r="H20" s="1" t="str">
        <f t="shared" si="9"/>
        <v/>
      </c>
      <c r="I20" s="2">
        <f t="shared" si="3"/>
        <v>0</v>
      </c>
      <c r="J20" s="15" t="str">
        <f t="shared" si="4"/>
        <v/>
      </c>
      <c r="K20" s="15" t="str">
        <f t="shared" si="5"/>
        <v/>
      </c>
      <c r="L20" s="15" t="str">
        <f t="shared" si="6"/>
        <v/>
      </c>
      <c r="M20" s="15" t="str">
        <f t="shared" si="7"/>
        <v/>
      </c>
    </row>
    <row r="21" spans="2:13" ht="24.95" customHeight="1" x14ac:dyDescent="0.25">
      <c r="B21" s="34">
        <v>17</v>
      </c>
      <c r="C21" s="50"/>
      <c r="D21" s="51"/>
      <c r="E21" s="51"/>
      <c r="F21" s="51" t="str">
        <f t="shared" si="0"/>
        <v/>
      </c>
      <c r="G21" s="8" t="str">
        <f t="shared" si="8"/>
        <v/>
      </c>
      <c r="H21" s="1" t="str">
        <f t="shared" si="9"/>
        <v/>
      </c>
      <c r="I21" s="2">
        <f t="shared" si="3"/>
        <v>0</v>
      </c>
      <c r="J21" s="15" t="str">
        <f t="shared" si="4"/>
        <v/>
      </c>
      <c r="K21" s="15" t="str">
        <f t="shared" si="5"/>
        <v/>
      </c>
      <c r="L21" s="15" t="str">
        <f t="shared" si="6"/>
        <v/>
      </c>
      <c r="M21" s="15" t="str">
        <f t="shared" si="7"/>
        <v/>
      </c>
    </row>
    <row r="22" spans="2:13" ht="24.95" customHeight="1" x14ac:dyDescent="0.25">
      <c r="B22" s="34">
        <v>18</v>
      </c>
      <c r="C22" s="50"/>
      <c r="D22" s="51"/>
      <c r="E22" s="51"/>
      <c r="F22" s="51" t="str">
        <f t="shared" si="0"/>
        <v/>
      </c>
      <c r="G22" s="8" t="str">
        <f t="shared" si="8"/>
        <v/>
      </c>
      <c r="H22" s="1" t="str">
        <f t="shared" si="9"/>
        <v/>
      </c>
      <c r="I22" s="2">
        <f t="shared" si="3"/>
        <v>0</v>
      </c>
      <c r="J22" s="15" t="str">
        <f t="shared" si="4"/>
        <v/>
      </c>
      <c r="K22" s="15" t="str">
        <f t="shared" si="5"/>
        <v/>
      </c>
      <c r="L22" s="15" t="str">
        <f t="shared" si="6"/>
        <v/>
      </c>
      <c r="M22" s="15" t="str">
        <f t="shared" si="7"/>
        <v/>
      </c>
    </row>
    <row r="23" spans="2:13" ht="24.95" customHeight="1" x14ac:dyDescent="0.25">
      <c r="B23" s="34">
        <v>19</v>
      </c>
      <c r="C23" s="50"/>
      <c r="D23" s="51"/>
      <c r="E23" s="51"/>
      <c r="F23" s="51" t="str">
        <f t="shared" si="0"/>
        <v/>
      </c>
      <c r="G23" s="8" t="str">
        <f t="shared" si="8"/>
        <v/>
      </c>
      <c r="H23" s="1" t="str">
        <f t="shared" si="9"/>
        <v/>
      </c>
      <c r="I23" s="2">
        <f t="shared" si="3"/>
        <v>0</v>
      </c>
      <c r="J23" s="15" t="str">
        <f t="shared" si="4"/>
        <v/>
      </c>
      <c r="K23" s="15" t="str">
        <f t="shared" si="5"/>
        <v/>
      </c>
      <c r="L23" s="15" t="str">
        <f t="shared" si="6"/>
        <v/>
      </c>
      <c r="M23" s="15" t="str">
        <f t="shared" si="7"/>
        <v/>
      </c>
    </row>
    <row r="24" spans="2:13" ht="24.95" customHeight="1" x14ac:dyDescent="0.25">
      <c r="B24" s="34">
        <v>20</v>
      </c>
      <c r="C24" s="50"/>
      <c r="D24" s="51"/>
      <c r="E24" s="51"/>
      <c r="F24" s="51" t="str">
        <f t="shared" si="0"/>
        <v/>
      </c>
      <c r="G24" s="8" t="str">
        <f t="shared" si="8"/>
        <v/>
      </c>
      <c r="H24" s="1" t="str">
        <f t="shared" si="9"/>
        <v/>
      </c>
      <c r="I24" s="2">
        <f t="shared" si="3"/>
        <v>0</v>
      </c>
      <c r="J24" s="15" t="str">
        <f t="shared" si="4"/>
        <v/>
      </c>
      <c r="K24" s="15" t="str">
        <f t="shared" si="5"/>
        <v/>
      </c>
      <c r="L24" s="15" t="str">
        <f t="shared" si="6"/>
        <v/>
      </c>
      <c r="M24" s="15" t="str">
        <f t="shared" si="7"/>
        <v/>
      </c>
    </row>
    <row r="25" spans="2:13" ht="24.95" customHeight="1" x14ac:dyDescent="0.25">
      <c r="B25" s="34">
        <v>21</v>
      </c>
      <c r="C25" s="50"/>
      <c r="D25" s="51"/>
      <c r="E25" s="51"/>
      <c r="F25" s="51" t="str">
        <f t="shared" si="0"/>
        <v/>
      </c>
      <c r="G25" s="8" t="str">
        <f t="shared" si="8"/>
        <v/>
      </c>
      <c r="H25" s="1" t="str">
        <f t="shared" si="9"/>
        <v/>
      </c>
      <c r="I25" s="2">
        <f t="shared" si="3"/>
        <v>0</v>
      </c>
      <c r="J25" s="15" t="str">
        <f t="shared" si="4"/>
        <v/>
      </c>
      <c r="K25" s="15" t="str">
        <f t="shared" si="5"/>
        <v/>
      </c>
      <c r="L25" s="15" t="str">
        <f t="shared" si="6"/>
        <v/>
      </c>
      <c r="M25" s="15" t="str">
        <f t="shared" si="7"/>
        <v/>
      </c>
    </row>
    <row r="26" spans="2:13" ht="24.95" customHeight="1" x14ac:dyDescent="0.25">
      <c r="B26" s="34">
        <v>22</v>
      </c>
      <c r="C26" s="50"/>
      <c r="D26" s="51"/>
      <c r="E26" s="51"/>
      <c r="F26" s="51" t="str">
        <f t="shared" si="0"/>
        <v/>
      </c>
      <c r="G26" s="8" t="str">
        <f t="shared" si="8"/>
        <v/>
      </c>
      <c r="H26" s="1" t="str">
        <f t="shared" si="9"/>
        <v/>
      </c>
      <c r="I26" s="2">
        <f t="shared" si="3"/>
        <v>0</v>
      </c>
      <c r="J26" s="15" t="str">
        <f t="shared" si="4"/>
        <v/>
      </c>
      <c r="K26" s="15" t="str">
        <f t="shared" si="5"/>
        <v/>
      </c>
      <c r="L26" s="15" t="str">
        <f t="shared" si="6"/>
        <v/>
      </c>
      <c r="M26" s="15" t="str">
        <f t="shared" si="7"/>
        <v/>
      </c>
    </row>
    <row r="27" spans="2:13" ht="24.95" customHeight="1" x14ac:dyDescent="0.25">
      <c r="B27" s="34">
        <v>23</v>
      </c>
      <c r="C27" s="50"/>
      <c r="D27" s="51"/>
      <c r="E27" s="51"/>
      <c r="F27" s="51" t="str">
        <f t="shared" si="0"/>
        <v/>
      </c>
      <c r="G27" s="8" t="str">
        <f t="shared" si="8"/>
        <v/>
      </c>
      <c r="H27" s="1" t="str">
        <f t="shared" si="9"/>
        <v/>
      </c>
      <c r="I27" s="2">
        <f t="shared" si="3"/>
        <v>0</v>
      </c>
      <c r="J27" s="15" t="str">
        <f t="shared" si="4"/>
        <v/>
      </c>
      <c r="K27" s="15" t="str">
        <f t="shared" si="5"/>
        <v/>
      </c>
      <c r="L27" s="15" t="str">
        <f t="shared" si="6"/>
        <v/>
      </c>
      <c r="M27" s="15" t="str">
        <f t="shared" si="7"/>
        <v/>
      </c>
    </row>
    <row r="28" spans="2:13" ht="24.95" customHeight="1" x14ac:dyDescent="0.25">
      <c r="B28" s="34">
        <v>24</v>
      </c>
      <c r="C28" s="50"/>
      <c r="D28" s="51"/>
      <c r="E28" s="51"/>
      <c r="F28" s="51" t="str">
        <f t="shared" si="0"/>
        <v/>
      </c>
      <c r="G28" s="8" t="str">
        <f t="shared" si="8"/>
        <v/>
      </c>
      <c r="H28" s="1" t="str">
        <f t="shared" si="9"/>
        <v/>
      </c>
      <c r="I28" s="2">
        <f t="shared" si="3"/>
        <v>0</v>
      </c>
      <c r="J28" s="15" t="str">
        <f t="shared" si="4"/>
        <v/>
      </c>
      <c r="K28" s="15" t="str">
        <f t="shared" si="5"/>
        <v/>
      </c>
      <c r="L28" s="15" t="str">
        <f t="shared" si="6"/>
        <v/>
      </c>
      <c r="M28" s="15" t="str">
        <f t="shared" si="7"/>
        <v/>
      </c>
    </row>
    <row r="29" spans="2:13" ht="24.95" customHeight="1" x14ac:dyDescent="0.25">
      <c r="B29" s="34">
        <v>25</v>
      </c>
      <c r="C29" s="50"/>
      <c r="D29" s="51"/>
      <c r="E29" s="51"/>
      <c r="F29" s="51" t="str">
        <f t="shared" si="0"/>
        <v/>
      </c>
      <c r="G29" s="8" t="str">
        <f t="shared" si="8"/>
        <v/>
      </c>
      <c r="H29" s="1" t="str">
        <f t="shared" si="9"/>
        <v/>
      </c>
      <c r="I29" s="2">
        <f t="shared" si="3"/>
        <v>0</v>
      </c>
      <c r="J29" s="15" t="str">
        <f t="shared" si="4"/>
        <v/>
      </c>
      <c r="K29" s="15" t="str">
        <f t="shared" si="5"/>
        <v/>
      </c>
      <c r="L29" s="15" t="str">
        <f t="shared" si="6"/>
        <v/>
      </c>
      <c r="M29" s="15" t="str">
        <f t="shared" si="7"/>
        <v/>
      </c>
    </row>
    <row r="30" spans="2:13" ht="24.95" customHeight="1" x14ac:dyDescent="0.25">
      <c r="B30" s="34">
        <v>26</v>
      </c>
      <c r="C30" s="50"/>
      <c r="D30" s="51"/>
      <c r="E30" s="51"/>
      <c r="F30" s="51" t="str">
        <f t="shared" si="0"/>
        <v/>
      </c>
      <c r="G30" s="8" t="str">
        <f t="shared" si="8"/>
        <v/>
      </c>
      <c r="H30" s="1" t="str">
        <f t="shared" si="9"/>
        <v/>
      </c>
      <c r="I30" s="2">
        <f t="shared" si="3"/>
        <v>0</v>
      </c>
      <c r="J30" s="15" t="str">
        <f t="shared" si="4"/>
        <v/>
      </c>
      <c r="K30" s="15" t="str">
        <f t="shared" si="5"/>
        <v/>
      </c>
      <c r="L30" s="15" t="str">
        <f t="shared" si="6"/>
        <v/>
      </c>
      <c r="M30" s="15" t="str">
        <f t="shared" si="7"/>
        <v/>
      </c>
    </row>
    <row r="31" spans="2:13" ht="24.95" customHeight="1" x14ac:dyDescent="0.25">
      <c r="B31" s="34">
        <v>27</v>
      </c>
      <c r="C31" s="50"/>
      <c r="D31" s="51"/>
      <c r="E31" s="51"/>
      <c r="F31" s="51" t="str">
        <f t="shared" si="0"/>
        <v/>
      </c>
      <c r="G31" s="8" t="str">
        <f t="shared" si="8"/>
        <v/>
      </c>
      <c r="H31" s="1" t="str">
        <f t="shared" si="9"/>
        <v/>
      </c>
      <c r="I31" s="2">
        <f t="shared" si="3"/>
        <v>0</v>
      </c>
      <c r="J31" s="15" t="str">
        <f t="shared" si="4"/>
        <v/>
      </c>
      <c r="K31" s="15" t="str">
        <f t="shared" si="5"/>
        <v/>
      </c>
      <c r="L31" s="15" t="str">
        <f t="shared" si="6"/>
        <v/>
      </c>
      <c r="M31" s="15" t="str">
        <f t="shared" si="7"/>
        <v/>
      </c>
    </row>
    <row r="32" spans="2:13" ht="24.95" customHeight="1" x14ac:dyDescent="0.25">
      <c r="B32" s="34">
        <v>28</v>
      </c>
      <c r="C32" s="50"/>
      <c r="D32" s="51"/>
      <c r="E32" s="51"/>
      <c r="F32" s="51" t="str">
        <f t="shared" si="0"/>
        <v/>
      </c>
      <c r="G32" s="8" t="str">
        <f t="shared" si="8"/>
        <v/>
      </c>
      <c r="H32" s="1" t="str">
        <f t="shared" si="9"/>
        <v/>
      </c>
      <c r="I32" s="2">
        <f t="shared" si="3"/>
        <v>0</v>
      </c>
      <c r="J32" s="15" t="str">
        <f t="shared" si="4"/>
        <v/>
      </c>
      <c r="K32" s="15" t="str">
        <f t="shared" si="5"/>
        <v/>
      </c>
      <c r="L32" s="15" t="str">
        <f t="shared" si="6"/>
        <v/>
      </c>
      <c r="M32" s="15" t="str">
        <f t="shared" si="7"/>
        <v/>
      </c>
    </row>
    <row r="33" spans="2:13" ht="24.95" customHeight="1" x14ac:dyDescent="0.25">
      <c r="B33" s="34">
        <v>29</v>
      </c>
      <c r="C33" s="50"/>
      <c r="D33" s="51"/>
      <c r="E33" s="51"/>
      <c r="F33" s="51" t="str">
        <f t="shared" si="0"/>
        <v/>
      </c>
      <c r="G33" s="8" t="str">
        <f t="shared" si="8"/>
        <v/>
      </c>
      <c r="H33" s="1" t="str">
        <f t="shared" si="9"/>
        <v/>
      </c>
      <c r="I33" s="2">
        <f t="shared" si="3"/>
        <v>0</v>
      </c>
      <c r="J33" s="15" t="str">
        <f t="shared" si="4"/>
        <v/>
      </c>
      <c r="K33" s="15" t="str">
        <f t="shared" si="5"/>
        <v/>
      </c>
      <c r="L33" s="15" t="str">
        <f t="shared" si="6"/>
        <v/>
      </c>
      <c r="M33" s="15" t="str">
        <f t="shared" si="7"/>
        <v/>
      </c>
    </row>
    <row r="34" spans="2:13" ht="24.95" customHeight="1" x14ac:dyDescent="0.25">
      <c r="B34" s="34">
        <v>30</v>
      </c>
      <c r="C34" s="50"/>
      <c r="D34" s="51"/>
      <c r="E34" s="51"/>
      <c r="F34" s="51" t="str">
        <f t="shared" si="0"/>
        <v/>
      </c>
      <c r="G34" s="8" t="str">
        <f t="shared" si="8"/>
        <v/>
      </c>
      <c r="H34" s="1" t="str">
        <f t="shared" si="9"/>
        <v/>
      </c>
      <c r="I34" s="2">
        <f t="shared" si="3"/>
        <v>0</v>
      </c>
      <c r="J34" s="15" t="str">
        <f t="shared" si="4"/>
        <v/>
      </c>
      <c r="K34" s="15" t="str">
        <f t="shared" si="5"/>
        <v/>
      </c>
      <c r="L34" s="15" t="str">
        <f t="shared" si="6"/>
        <v/>
      </c>
      <c r="M34" s="15" t="str">
        <f t="shared" si="7"/>
        <v/>
      </c>
    </row>
    <row r="35" spans="2:13" ht="24.95" customHeight="1" x14ac:dyDescent="0.25">
      <c r="B35" s="34">
        <v>31</v>
      </c>
      <c r="C35" s="50"/>
      <c r="D35" s="51"/>
      <c r="E35" s="51"/>
      <c r="F35" s="51" t="str">
        <f t="shared" si="0"/>
        <v/>
      </c>
      <c r="G35" s="8" t="str">
        <f t="shared" si="8"/>
        <v/>
      </c>
      <c r="H35" s="1" t="str">
        <f t="shared" si="9"/>
        <v/>
      </c>
      <c r="I35" s="2">
        <f t="shared" si="3"/>
        <v>0</v>
      </c>
      <c r="J35" s="15" t="str">
        <f t="shared" si="4"/>
        <v/>
      </c>
      <c r="K35" s="15" t="str">
        <f t="shared" si="5"/>
        <v/>
      </c>
      <c r="L35" s="15" t="str">
        <f t="shared" si="6"/>
        <v/>
      </c>
      <c r="M35" s="15" t="str">
        <f t="shared" si="7"/>
        <v/>
      </c>
    </row>
    <row r="36" spans="2:13" ht="24.95" customHeight="1" x14ac:dyDescent="0.25">
      <c r="B36" s="34">
        <v>32</v>
      </c>
      <c r="C36" s="50"/>
      <c r="D36" s="51"/>
      <c r="E36" s="51"/>
      <c r="F36" s="51" t="str">
        <f t="shared" si="0"/>
        <v/>
      </c>
      <c r="G36" s="8" t="str">
        <f t="shared" si="8"/>
        <v/>
      </c>
      <c r="H36" s="1" t="str">
        <f t="shared" si="9"/>
        <v/>
      </c>
      <c r="I36" s="2">
        <f t="shared" si="3"/>
        <v>0</v>
      </c>
      <c r="J36" s="15" t="str">
        <f t="shared" si="4"/>
        <v/>
      </c>
      <c r="K36" s="15" t="str">
        <f t="shared" si="5"/>
        <v/>
      </c>
      <c r="L36" s="15" t="str">
        <f t="shared" si="6"/>
        <v/>
      </c>
      <c r="M36" s="15" t="str">
        <f t="shared" si="7"/>
        <v/>
      </c>
    </row>
    <row r="37" spans="2:13" ht="24.95" customHeight="1" x14ac:dyDescent="0.25">
      <c r="B37" s="34">
        <v>33</v>
      </c>
      <c r="C37" s="50"/>
      <c r="D37" s="51"/>
      <c r="E37" s="51"/>
      <c r="F37" s="51" t="str">
        <f t="shared" si="0"/>
        <v/>
      </c>
      <c r="G37" s="8" t="str">
        <f t="shared" si="8"/>
        <v/>
      </c>
      <c r="H37" s="1" t="str">
        <f t="shared" si="9"/>
        <v/>
      </c>
      <c r="I37" s="2">
        <f t="shared" si="3"/>
        <v>0</v>
      </c>
      <c r="J37" s="15" t="str">
        <f t="shared" si="4"/>
        <v/>
      </c>
      <c r="K37" s="15" t="str">
        <f t="shared" si="5"/>
        <v/>
      </c>
      <c r="L37" s="15" t="str">
        <f t="shared" si="6"/>
        <v/>
      </c>
      <c r="M37" s="15" t="str">
        <f t="shared" si="7"/>
        <v/>
      </c>
    </row>
    <row r="38" spans="2:13" ht="24.95" customHeight="1" x14ac:dyDescent="0.25">
      <c r="B38" s="34">
        <v>34</v>
      </c>
      <c r="C38" s="50"/>
      <c r="D38" s="51"/>
      <c r="E38" s="51"/>
      <c r="F38" s="51" t="str">
        <f t="shared" si="0"/>
        <v/>
      </c>
      <c r="G38" s="8" t="str">
        <f t="shared" si="8"/>
        <v/>
      </c>
      <c r="H38" s="1" t="str">
        <f t="shared" si="9"/>
        <v/>
      </c>
      <c r="I38" s="2">
        <f t="shared" si="3"/>
        <v>0</v>
      </c>
      <c r="J38" s="15" t="str">
        <f t="shared" si="4"/>
        <v/>
      </c>
      <c r="K38" s="15" t="str">
        <f t="shared" si="5"/>
        <v/>
      </c>
      <c r="L38" s="15" t="str">
        <f t="shared" si="6"/>
        <v/>
      </c>
      <c r="M38" s="15" t="str">
        <f t="shared" si="7"/>
        <v/>
      </c>
    </row>
    <row r="39" spans="2:13" ht="24.95" customHeight="1" x14ac:dyDescent="0.25">
      <c r="B39" s="34">
        <v>35</v>
      </c>
      <c r="C39" s="50"/>
      <c r="D39" s="51"/>
      <c r="E39" s="51"/>
      <c r="F39" s="51" t="str">
        <f t="shared" si="0"/>
        <v/>
      </c>
      <c r="G39" s="8" t="str">
        <f t="shared" si="8"/>
        <v/>
      </c>
      <c r="H39" s="1" t="str">
        <f t="shared" si="9"/>
        <v/>
      </c>
      <c r="I39" s="2">
        <f t="shared" si="3"/>
        <v>0</v>
      </c>
      <c r="J39" s="15" t="str">
        <f t="shared" si="4"/>
        <v/>
      </c>
      <c r="K39" s="15" t="str">
        <f t="shared" si="5"/>
        <v/>
      </c>
      <c r="L39" s="15" t="str">
        <f t="shared" si="6"/>
        <v/>
      </c>
      <c r="M39" s="15" t="str">
        <f t="shared" si="7"/>
        <v/>
      </c>
    </row>
    <row r="40" spans="2:13" ht="24.95" customHeight="1" x14ac:dyDescent="0.25">
      <c r="B40" s="34">
        <v>36</v>
      </c>
      <c r="C40" s="50"/>
      <c r="D40" s="51"/>
      <c r="E40" s="51"/>
      <c r="F40" s="51" t="str">
        <f t="shared" si="0"/>
        <v/>
      </c>
      <c r="G40" s="8" t="str">
        <f t="shared" si="8"/>
        <v/>
      </c>
      <c r="H40" s="1" t="str">
        <f t="shared" si="9"/>
        <v/>
      </c>
      <c r="I40" s="2">
        <f t="shared" si="3"/>
        <v>0</v>
      </c>
      <c r="J40" s="15" t="str">
        <f t="shared" si="4"/>
        <v/>
      </c>
      <c r="K40" s="15" t="str">
        <f t="shared" si="5"/>
        <v/>
      </c>
      <c r="L40" s="15" t="str">
        <f t="shared" si="6"/>
        <v/>
      </c>
      <c r="M40" s="15" t="str">
        <f t="shared" si="7"/>
        <v/>
      </c>
    </row>
    <row r="41" spans="2:13" ht="24.95" customHeight="1" x14ac:dyDescent="0.25">
      <c r="B41" s="34">
        <v>37</v>
      </c>
      <c r="C41" s="50"/>
      <c r="D41" s="51"/>
      <c r="E41" s="51"/>
      <c r="F41" s="51" t="str">
        <f t="shared" si="0"/>
        <v/>
      </c>
      <c r="G41" s="8" t="str">
        <f t="shared" si="8"/>
        <v/>
      </c>
      <c r="H41" s="1" t="str">
        <f t="shared" si="9"/>
        <v/>
      </c>
      <c r="I41" s="2">
        <f t="shared" si="3"/>
        <v>0</v>
      </c>
      <c r="J41" s="15" t="str">
        <f t="shared" si="4"/>
        <v/>
      </c>
      <c r="K41" s="15" t="str">
        <f t="shared" si="5"/>
        <v/>
      </c>
      <c r="L41" s="15" t="str">
        <f t="shared" si="6"/>
        <v/>
      </c>
      <c r="M41" s="15" t="str">
        <f t="shared" si="7"/>
        <v/>
      </c>
    </row>
    <row r="42" spans="2:13" ht="24.95" customHeight="1" x14ac:dyDescent="0.25">
      <c r="B42" s="34">
        <v>38</v>
      </c>
      <c r="C42" s="50"/>
      <c r="D42" s="51"/>
      <c r="E42" s="51"/>
      <c r="F42" s="51" t="str">
        <f t="shared" si="0"/>
        <v/>
      </c>
      <c r="G42" s="8" t="str">
        <f t="shared" si="8"/>
        <v/>
      </c>
      <c r="H42" s="1" t="str">
        <f t="shared" si="9"/>
        <v/>
      </c>
      <c r="I42" s="2">
        <f t="shared" si="3"/>
        <v>0</v>
      </c>
      <c r="J42" s="15" t="str">
        <f t="shared" si="4"/>
        <v/>
      </c>
      <c r="K42" s="15" t="str">
        <f t="shared" si="5"/>
        <v/>
      </c>
      <c r="L42" s="15" t="str">
        <f t="shared" si="6"/>
        <v/>
      </c>
      <c r="M42" s="15" t="str">
        <f t="shared" si="7"/>
        <v/>
      </c>
    </row>
    <row r="43" spans="2:13" ht="24.95" customHeight="1" x14ac:dyDescent="0.25">
      <c r="B43" s="34">
        <v>39</v>
      </c>
      <c r="C43" s="50"/>
      <c r="D43" s="51"/>
      <c r="E43" s="51"/>
      <c r="F43" s="51" t="str">
        <f t="shared" si="0"/>
        <v/>
      </c>
      <c r="G43" s="8" t="str">
        <f t="shared" si="8"/>
        <v/>
      </c>
      <c r="H43" s="1" t="str">
        <f t="shared" si="9"/>
        <v/>
      </c>
      <c r="I43" s="2">
        <f t="shared" si="3"/>
        <v>0</v>
      </c>
      <c r="J43" s="15" t="str">
        <f t="shared" si="4"/>
        <v/>
      </c>
      <c r="K43" s="15" t="str">
        <f t="shared" si="5"/>
        <v/>
      </c>
      <c r="L43" s="15" t="str">
        <f t="shared" si="6"/>
        <v/>
      </c>
      <c r="M43" s="15" t="str">
        <f t="shared" si="7"/>
        <v/>
      </c>
    </row>
    <row r="44" spans="2:13" ht="24.95" customHeight="1" x14ac:dyDescent="0.25">
      <c r="B44" s="34">
        <v>40</v>
      </c>
      <c r="C44" s="50"/>
      <c r="D44" s="51"/>
      <c r="E44" s="51"/>
      <c r="F44" s="51" t="str">
        <f t="shared" si="0"/>
        <v/>
      </c>
      <c r="G44" s="8" t="str">
        <f t="shared" si="8"/>
        <v/>
      </c>
      <c r="H44" s="1" t="str">
        <f t="shared" si="9"/>
        <v/>
      </c>
      <c r="I44" s="2">
        <f t="shared" si="3"/>
        <v>0</v>
      </c>
      <c r="J44" s="15" t="str">
        <f t="shared" si="4"/>
        <v/>
      </c>
      <c r="K44" s="15" t="str">
        <f t="shared" si="5"/>
        <v/>
      </c>
      <c r="L44" s="15" t="str">
        <f t="shared" si="6"/>
        <v/>
      </c>
      <c r="M44" s="15" t="str">
        <f t="shared" si="7"/>
        <v/>
      </c>
    </row>
    <row r="45" spans="2:13" ht="24.95" customHeight="1" x14ac:dyDescent="0.25">
      <c r="B45" s="34">
        <v>41</v>
      </c>
      <c r="C45" s="50"/>
      <c r="D45" s="51"/>
      <c r="E45" s="51"/>
      <c r="F45" s="51" t="str">
        <f t="shared" si="0"/>
        <v/>
      </c>
      <c r="G45" s="8" t="str">
        <f t="shared" si="8"/>
        <v/>
      </c>
      <c r="H45" s="1" t="str">
        <f t="shared" si="9"/>
        <v/>
      </c>
      <c r="I45" s="2">
        <f t="shared" si="3"/>
        <v>0</v>
      </c>
      <c r="J45" s="15" t="str">
        <f t="shared" si="4"/>
        <v/>
      </c>
      <c r="K45" s="15" t="str">
        <f t="shared" si="5"/>
        <v/>
      </c>
      <c r="L45" s="15" t="str">
        <f t="shared" si="6"/>
        <v/>
      </c>
      <c r="M45" s="15" t="str">
        <f t="shared" si="7"/>
        <v/>
      </c>
    </row>
    <row r="46" spans="2:13" ht="24.95" customHeight="1" x14ac:dyDescent="0.25">
      <c r="B46" s="34">
        <v>42</v>
      </c>
      <c r="C46" s="50"/>
      <c r="D46" s="51"/>
      <c r="E46" s="51"/>
      <c r="F46" s="51" t="str">
        <f t="shared" si="0"/>
        <v/>
      </c>
      <c r="G46" s="8" t="str">
        <f t="shared" si="8"/>
        <v/>
      </c>
      <c r="H46" s="1" t="str">
        <f t="shared" si="9"/>
        <v/>
      </c>
      <c r="I46" s="2">
        <f t="shared" si="3"/>
        <v>0</v>
      </c>
      <c r="J46" s="15" t="str">
        <f t="shared" si="4"/>
        <v/>
      </c>
      <c r="K46" s="15" t="str">
        <f t="shared" si="5"/>
        <v/>
      </c>
      <c r="L46" s="15" t="str">
        <f t="shared" si="6"/>
        <v/>
      </c>
      <c r="M46" s="15" t="str">
        <f t="shared" si="7"/>
        <v/>
      </c>
    </row>
    <row r="47" spans="2:13" ht="24.95" customHeight="1" x14ac:dyDescent="0.25">
      <c r="B47" s="34">
        <v>43</v>
      </c>
      <c r="C47" s="50"/>
      <c r="D47" s="51"/>
      <c r="E47" s="51"/>
      <c r="F47" s="51" t="str">
        <f t="shared" si="0"/>
        <v/>
      </c>
      <c r="G47" s="8" t="str">
        <f t="shared" si="8"/>
        <v/>
      </c>
      <c r="H47" s="1" t="str">
        <f t="shared" si="9"/>
        <v/>
      </c>
      <c r="I47" s="2">
        <f t="shared" si="3"/>
        <v>0</v>
      </c>
      <c r="J47" s="15" t="str">
        <f t="shared" si="4"/>
        <v/>
      </c>
      <c r="K47" s="15" t="str">
        <f t="shared" si="5"/>
        <v/>
      </c>
      <c r="L47" s="15" t="str">
        <f t="shared" si="6"/>
        <v/>
      </c>
      <c r="M47" s="15" t="str">
        <f t="shared" si="7"/>
        <v/>
      </c>
    </row>
    <row r="48" spans="2:13" ht="24.95" customHeight="1" x14ac:dyDescent="0.25">
      <c r="B48" s="34">
        <v>44</v>
      </c>
      <c r="C48" s="50"/>
      <c r="D48" s="51"/>
      <c r="E48" s="51"/>
      <c r="F48" s="51" t="str">
        <f t="shared" si="0"/>
        <v/>
      </c>
      <c r="G48" s="8" t="str">
        <f t="shared" si="8"/>
        <v/>
      </c>
      <c r="H48" s="1" t="str">
        <f t="shared" si="9"/>
        <v/>
      </c>
      <c r="I48" s="2">
        <f t="shared" si="3"/>
        <v>0</v>
      </c>
      <c r="J48" s="15" t="str">
        <f t="shared" si="4"/>
        <v/>
      </c>
      <c r="K48" s="15" t="str">
        <f t="shared" si="5"/>
        <v/>
      </c>
      <c r="L48" s="15" t="str">
        <f t="shared" si="6"/>
        <v/>
      </c>
      <c r="M48" s="15" t="str">
        <f t="shared" si="7"/>
        <v/>
      </c>
    </row>
    <row r="49" spans="2:13" ht="24.95" customHeight="1" x14ac:dyDescent="0.25">
      <c r="B49" s="34">
        <v>45</v>
      </c>
      <c r="C49" s="50"/>
      <c r="D49" s="51"/>
      <c r="E49" s="51"/>
      <c r="F49" s="51" t="str">
        <f t="shared" si="0"/>
        <v/>
      </c>
      <c r="G49" s="8" t="str">
        <f t="shared" si="8"/>
        <v/>
      </c>
      <c r="H49" s="1" t="str">
        <f t="shared" si="9"/>
        <v/>
      </c>
      <c r="I49" s="2">
        <f t="shared" si="3"/>
        <v>0</v>
      </c>
      <c r="J49" s="15" t="str">
        <f t="shared" si="4"/>
        <v/>
      </c>
      <c r="K49" s="15" t="str">
        <f t="shared" si="5"/>
        <v/>
      </c>
      <c r="L49" s="15" t="str">
        <f t="shared" si="6"/>
        <v/>
      </c>
      <c r="M49" s="15" t="str">
        <f t="shared" si="7"/>
        <v/>
      </c>
    </row>
    <row r="50" spans="2:13" ht="24.95" customHeight="1" x14ac:dyDescent="0.25">
      <c r="B50" s="34">
        <v>46</v>
      </c>
      <c r="C50" s="50"/>
      <c r="D50" s="51"/>
      <c r="E50" s="51"/>
      <c r="F50" s="51" t="str">
        <f t="shared" si="0"/>
        <v/>
      </c>
      <c r="G50" s="8" t="str">
        <f t="shared" si="8"/>
        <v/>
      </c>
      <c r="H50" s="1" t="str">
        <f t="shared" si="9"/>
        <v/>
      </c>
      <c r="I50" s="2">
        <f t="shared" si="3"/>
        <v>0</v>
      </c>
      <c r="J50" s="15" t="str">
        <f t="shared" si="4"/>
        <v/>
      </c>
      <c r="K50" s="15" t="str">
        <f t="shared" si="5"/>
        <v/>
      </c>
      <c r="L50" s="15" t="str">
        <f t="shared" si="6"/>
        <v/>
      </c>
      <c r="M50" s="15" t="str">
        <f t="shared" si="7"/>
        <v/>
      </c>
    </row>
    <row r="51" spans="2:13" ht="24.95" customHeight="1" x14ac:dyDescent="0.25">
      <c r="B51" s="34">
        <v>47</v>
      </c>
      <c r="C51" s="50"/>
      <c r="D51" s="51"/>
      <c r="E51" s="51"/>
      <c r="F51" s="51" t="str">
        <f t="shared" si="0"/>
        <v/>
      </c>
      <c r="G51" s="8" t="str">
        <f t="shared" si="8"/>
        <v/>
      </c>
      <c r="H51" s="1" t="str">
        <f t="shared" si="9"/>
        <v/>
      </c>
      <c r="I51" s="2">
        <f t="shared" si="3"/>
        <v>0</v>
      </c>
      <c r="J51" s="15" t="str">
        <f t="shared" si="4"/>
        <v/>
      </c>
      <c r="K51" s="15" t="str">
        <f t="shared" si="5"/>
        <v/>
      </c>
      <c r="L51" s="15" t="str">
        <f t="shared" si="6"/>
        <v/>
      </c>
      <c r="M51" s="15" t="str">
        <f t="shared" si="7"/>
        <v/>
      </c>
    </row>
    <row r="52" spans="2:13" ht="24.95" customHeight="1" thickBot="1" x14ac:dyDescent="0.3">
      <c r="B52" s="34">
        <v>48</v>
      </c>
      <c r="C52" s="50"/>
      <c r="D52" s="51"/>
      <c r="E52" s="51"/>
      <c r="F52" s="51" t="str">
        <f t="shared" si="0"/>
        <v/>
      </c>
      <c r="G52" s="9" t="str">
        <f t="shared" si="8"/>
        <v/>
      </c>
      <c r="H52" s="3" t="str">
        <f t="shared" si="9"/>
        <v/>
      </c>
      <c r="I52" s="4">
        <f t="shared" si="3"/>
        <v>0</v>
      </c>
      <c r="J52" s="15" t="str">
        <f t="shared" si="4"/>
        <v/>
      </c>
      <c r="K52" s="15" t="str">
        <f t="shared" si="5"/>
        <v/>
      </c>
      <c r="L52" s="15" t="str">
        <f t="shared" si="6"/>
        <v/>
      </c>
      <c r="M52" s="15" t="str">
        <f t="shared" si="7"/>
        <v/>
      </c>
    </row>
  </sheetData>
  <sheetProtection password="9004" sheet="1" objects="1" scenarios="1"/>
  <conditionalFormatting sqref="F5:F52">
    <cfRule type="containsText" dxfId="25" priority="1" operator="containsText" text="Nível Muito Alto">
      <formula>NOT(ISERROR(SEARCH("Nível Muito Alto",F5)))</formula>
    </cfRule>
    <cfRule type="containsText" dxfId="24" priority="2" operator="containsText" text="Nível Alto">
      <formula>NOT(ISERROR(SEARCH("Nível Alto",F5)))</formula>
    </cfRule>
    <cfRule type="containsText" dxfId="23" priority="3" operator="containsText" text="Nível Médio">
      <formula>NOT(ISERROR(SEARCH("Nível Médio",F5)))</formula>
    </cfRule>
    <cfRule type="containsText" dxfId="22" priority="4" operator="containsText" text="Nível Baixo">
      <formula>NOT(ISERROR(SEARCH("Nível Baixo",F5)))</formula>
    </cfRule>
  </conditionalFormatting>
  <dataValidations count="2">
    <dataValidation type="list" allowBlank="1" showInputMessage="1" showErrorMessage="1" sqref="D5:D52">
      <formula1>"Baixa,Média,Alta,Muito Alta"</formula1>
    </dataValidation>
    <dataValidation type="list" allowBlank="1" showInputMessage="1" showErrorMessage="1" sqref="E5:E52">
      <formula1>"Leve,Moderado,Severo,Catastrófico"</formula1>
    </dataValidation>
  </dataValidations>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x14ac:dyDescent="0.25"/>
  <cols>
    <col min="1" max="1" width="3.42578125" style="19" customWidth="1"/>
    <col min="2" max="9" width="15.7109375" style="15" customWidth="1"/>
    <col min="10" max="16384" width="9.140625" style="15"/>
  </cols>
  <sheetData>
    <row r="1" spans="1:10" s="11" customFormat="1" ht="45" customHeight="1" x14ac:dyDescent="0.25"/>
    <row r="2" spans="1:10" s="12" customFormat="1" ht="33" customHeight="1" x14ac:dyDescent="0.25"/>
    <row r="3" spans="1:10" x14ac:dyDescent="0.25">
      <c r="A3" s="13"/>
    </row>
    <row r="4" spans="1:10" ht="24.95" customHeight="1" x14ac:dyDescent="0.25">
      <c r="A4" s="52"/>
      <c r="B4" s="53" t="s">
        <v>146</v>
      </c>
      <c r="C4" s="54"/>
      <c r="D4" s="54"/>
      <c r="E4" s="54"/>
      <c r="F4" s="54"/>
      <c r="G4" s="54"/>
      <c r="H4" s="54"/>
      <c r="I4" s="54"/>
      <c r="J4" s="55"/>
    </row>
    <row r="5" spans="1:10" ht="24.95" customHeight="1" x14ac:dyDescent="0.25">
      <c r="A5" s="52"/>
      <c r="B5" s="53" t="s">
        <v>27</v>
      </c>
      <c r="C5" s="54"/>
      <c r="D5" s="54"/>
      <c r="E5" s="54"/>
      <c r="F5" s="54"/>
      <c r="G5" s="54"/>
      <c r="H5" s="54"/>
      <c r="I5" s="54"/>
      <c r="J5" s="55"/>
    </row>
    <row r="6" spans="1:10" x14ac:dyDescent="0.25">
      <c r="A6" s="18"/>
      <c r="B6" s="63" t="s">
        <v>215</v>
      </c>
      <c r="C6" s="63"/>
      <c r="D6" s="63"/>
      <c r="E6" s="63"/>
      <c r="F6" s="63"/>
      <c r="G6" s="63"/>
      <c r="H6" s="63"/>
      <c r="I6" s="63"/>
      <c r="J6" s="63"/>
    </row>
    <row r="7" spans="1:10" x14ac:dyDescent="0.25">
      <c r="A7" s="18"/>
      <c r="B7" s="63"/>
      <c r="C7" s="63"/>
      <c r="D7" s="63"/>
      <c r="E7" s="63"/>
      <c r="F7" s="63"/>
      <c r="G7" s="63"/>
      <c r="H7" s="63"/>
      <c r="I7" s="63"/>
      <c r="J7" s="63"/>
    </row>
    <row r="8" spans="1:10" x14ac:dyDescent="0.25">
      <c r="A8" s="18"/>
      <c r="B8" s="63"/>
      <c r="C8" s="63"/>
      <c r="D8" s="63"/>
      <c r="E8" s="63"/>
      <c r="F8" s="63"/>
      <c r="G8" s="63"/>
      <c r="H8" s="63"/>
      <c r="I8" s="63"/>
      <c r="J8" s="63"/>
    </row>
    <row r="9" spans="1:10" x14ac:dyDescent="0.25">
      <c r="A9" s="17"/>
      <c r="B9" s="63"/>
      <c r="C9" s="63"/>
      <c r="D9" s="63"/>
      <c r="E9" s="63"/>
      <c r="F9" s="63"/>
      <c r="G9" s="63"/>
      <c r="H9" s="63"/>
      <c r="I9" s="63"/>
      <c r="J9" s="63"/>
    </row>
    <row r="10" spans="1:10" x14ac:dyDescent="0.25">
      <c r="A10" s="18"/>
      <c r="B10" s="63"/>
      <c r="C10" s="63"/>
      <c r="D10" s="63"/>
      <c r="E10" s="63"/>
      <c r="F10" s="63"/>
      <c r="G10" s="63"/>
      <c r="H10" s="63"/>
      <c r="I10" s="63"/>
      <c r="J10" s="63"/>
    </row>
    <row r="11" spans="1:10" x14ac:dyDescent="0.25">
      <c r="A11" s="18"/>
      <c r="B11" s="63"/>
      <c r="C11" s="63"/>
      <c r="D11" s="63"/>
      <c r="E11" s="63"/>
      <c r="F11" s="63"/>
      <c r="G11" s="63"/>
      <c r="H11" s="63"/>
      <c r="I11" s="63"/>
      <c r="J11" s="63"/>
    </row>
    <row r="12" spans="1:10" x14ac:dyDescent="0.25">
      <c r="A12" s="18"/>
      <c r="B12" s="63"/>
      <c r="C12" s="63"/>
      <c r="D12" s="63"/>
      <c r="E12" s="63"/>
      <c r="F12" s="63"/>
      <c r="G12" s="63"/>
      <c r="H12" s="63"/>
      <c r="I12" s="63"/>
      <c r="J12" s="63"/>
    </row>
    <row r="13" spans="1:10" x14ac:dyDescent="0.25">
      <c r="A13" s="18"/>
    </row>
    <row r="14" spans="1:10" ht="24.95" customHeight="1" x14ac:dyDescent="0.25">
      <c r="A14" s="18"/>
      <c r="B14" s="53" t="s">
        <v>28</v>
      </c>
      <c r="C14" s="54"/>
      <c r="D14" s="54"/>
      <c r="E14" s="54"/>
      <c r="F14" s="54"/>
      <c r="G14" s="54"/>
      <c r="H14" s="54"/>
      <c r="I14" s="54"/>
      <c r="J14" s="55"/>
    </row>
    <row r="15" spans="1:10" ht="24.95" customHeight="1" x14ac:dyDescent="0.25">
      <c r="B15" s="53" t="s">
        <v>29</v>
      </c>
      <c r="C15" s="54"/>
      <c r="D15" s="54"/>
      <c r="E15" s="54"/>
      <c r="F15" s="54"/>
      <c r="G15" s="54"/>
      <c r="H15" s="54"/>
      <c r="I15" s="54"/>
      <c r="J15" s="55"/>
    </row>
    <row r="16" spans="1:10" x14ac:dyDescent="0.25">
      <c r="B16" s="23" t="s">
        <v>108</v>
      </c>
      <c r="C16" s="23"/>
      <c r="D16" s="23"/>
      <c r="E16" s="23"/>
      <c r="F16" s="23"/>
      <c r="G16" s="23"/>
      <c r="H16" s="23"/>
      <c r="I16" s="23"/>
      <c r="J16" s="23"/>
    </row>
    <row r="17" spans="2:10" x14ac:dyDescent="0.25">
      <c r="B17" s="23"/>
      <c r="C17" s="23"/>
      <c r="D17" s="23"/>
      <c r="E17" s="23"/>
      <c r="F17" s="23"/>
      <c r="G17" s="23"/>
      <c r="H17" s="23"/>
      <c r="I17" s="23"/>
      <c r="J17" s="23"/>
    </row>
    <row r="18" spans="2:10" x14ac:dyDescent="0.25">
      <c r="B18" s="23"/>
      <c r="C18" s="23"/>
      <c r="D18" s="23"/>
      <c r="E18" s="23"/>
      <c r="F18" s="23"/>
      <c r="G18" s="23"/>
      <c r="H18" s="23"/>
      <c r="I18" s="23"/>
      <c r="J18" s="23"/>
    </row>
    <row r="19" spans="2:10" x14ac:dyDescent="0.25">
      <c r="B19" s="23"/>
      <c r="C19" s="23"/>
      <c r="D19" s="23"/>
      <c r="E19" s="23"/>
      <c r="F19" s="23"/>
      <c r="G19" s="23"/>
      <c r="H19" s="23"/>
      <c r="I19" s="23"/>
      <c r="J19" s="23"/>
    </row>
    <row r="20" spans="2:10" x14ac:dyDescent="0.25">
      <c r="B20" s="23"/>
      <c r="C20" s="23"/>
      <c r="D20" s="23"/>
      <c r="E20" s="23"/>
      <c r="F20" s="23"/>
      <c r="G20" s="23"/>
      <c r="H20" s="23"/>
      <c r="I20" s="23"/>
      <c r="J20" s="23"/>
    </row>
    <row r="22" spans="2:10" ht="24.95" customHeight="1" x14ac:dyDescent="0.25">
      <c r="B22" s="14" t="s">
        <v>30</v>
      </c>
      <c r="C22" s="14"/>
      <c r="D22" s="14"/>
      <c r="E22" s="14"/>
      <c r="F22" s="14"/>
      <c r="G22" s="29" t="s">
        <v>145</v>
      </c>
      <c r="H22" s="29"/>
      <c r="I22" s="29"/>
      <c r="J22" s="56">
        <f>SUMIF(J24:J49,"&gt;0")</f>
        <v>2.4305555555555556E-2</v>
      </c>
    </row>
    <row r="23" spans="2:10" ht="24.95" customHeight="1" x14ac:dyDescent="0.25">
      <c r="B23" s="14" t="s">
        <v>33</v>
      </c>
      <c r="C23" s="14"/>
      <c r="D23" s="14"/>
      <c r="E23" s="14"/>
      <c r="F23" s="14"/>
      <c r="G23" s="29" t="s">
        <v>32</v>
      </c>
      <c r="H23" s="29"/>
      <c r="I23" s="29"/>
      <c r="J23" s="31" t="s">
        <v>31</v>
      </c>
    </row>
    <row r="24" spans="2:10" ht="64.5" customHeight="1" x14ac:dyDescent="0.25">
      <c r="B24" s="64" t="s">
        <v>77</v>
      </c>
      <c r="C24" s="64"/>
      <c r="D24" s="64"/>
      <c r="E24" s="64"/>
      <c r="F24" s="64"/>
      <c r="G24" s="64" t="s">
        <v>97</v>
      </c>
      <c r="H24" s="64"/>
      <c r="I24" s="64"/>
      <c r="J24" s="65">
        <v>9.0277777777777787E-3</v>
      </c>
    </row>
    <row r="25" spans="2:10" ht="72.75" customHeight="1" x14ac:dyDescent="0.25">
      <c r="B25" s="64" t="s">
        <v>78</v>
      </c>
      <c r="C25" s="64"/>
      <c r="D25" s="64"/>
      <c r="E25" s="64"/>
      <c r="F25" s="64"/>
      <c r="G25" s="64" t="s">
        <v>98</v>
      </c>
      <c r="H25" s="64"/>
      <c r="I25" s="64"/>
      <c r="J25" s="65">
        <v>1.5277777777777777E-2</v>
      </c>
    </row>
    <row r="26" spans="2:10" ht="60.75" customHeight="1" x14ac:dyDescent="0.25">
      <c r="B26" s="57"/>
      <c r="C26" s="57"/>
      <c r="D26" s="57"/>
      <c r="E26" s="57"/>
      <c r="F26" s="57"/>
      <c r="G26" s="57"/>
      <c r="H26" s="57"/>
      <c r="I26" s="57"/>
      <c r="J26" s="58"/>
    </row>
    <row r="27" spans="2:10" ht="60.75" customHeight="1" x14ac:dyDescent="0.25">
      <c r="B27" s="57"/>
      <c r="C27" s="57"/>
      <c r="D27" s="57"/>
      <c r="E27" s="57"/>
      <c r="F27" s="57"/>
      <c r="G27" s="57"/>
      <c r="H27" s="57"/>
      <c r="I27" s="57"/>
      <c r="J27" s="58"/>
    </row>
    <row r="28" spans="2:10" ht="33.75" customHeight="1" x14ac:dyDescent="0.25">
      <c r="B28" s="57"/>
      <c r="C28" s="57"/>
      <c r="D28" s="57"/>
      <c r="E28" s="57"/>
      <c r="F28" s="57"/>
      <c r="G28" s="57"/>
      <c r="H28" s="57"/>
      <c r="I28" s="57"/>
      <c r="J28" s="58"/>
    </row>
    <row r="29" spans="2:10" ht="75" customHeight="1" x14ac:dyDescent="0.25">
      <c r="B29" s="57"/>
      <c r="C29" s="57"/>
      <c r="D29" s="57"/>
      <c r="E29" s="57"/>
      <c r="F29" s="57"/>
      <c r="G29" s="57"/>
      <c r="H29" s="57"/>
      <c r="I29" s="57"/>
      <c r="J29" s="58"/>
    </row>
    <row r="30" spans="2:10" ht="34.5" customHeight="1" x14ac:dyDescent="0.25">
      <c r="B30" s="57"/>
      <c r="C30" s="57"/>
      <c r="D30" s="57"/>
      <c r="E30" s="57"/>
      <c r="F30" s="57"/>
      <c r="G30" s="57"/>
      <c r="H30" s="57"/>
      <c r="I30" s="57"/>
      <c r="J30" s="58"/>
    </row>
    <row r="31" spans="2:10" ht="120" customHeight="1" x14ac:dyDescent="0.25">
      <c r="B31" s="57"/>
      <c r="C31" s="57"/>
      <c r="D31" s="57"/>
      <c r="E31" s="57"/>
      <c r="F31" s="57"/>
      <c r="G31" s="57"/>
      <c r="H31" s="57"/>
      <c r="I31" s="57"/>
      <c r="J31" s="58"/>
    </row>
    <row r="32" spans="2:10" ht="46.5" customHeight="1" x14ac:dyDescent="0.25">
      <c r="B32" s="57"/>
      <c r="C32" s="57"/>
      <c r="D32" s="57"/>
      <c r="E32" s="57"/>
      <c r="F32" s="57"/>
      <c r="G32" s="57"/>
      <c r="H32" s="57"/>
      <c r="I32" s="57"/>
      <c r="J32" s="58"/>
    </row>
    <row r="33" spans="2:10" x14ac:dyDescent="0.25">
      <c r="B33" s="57"/>
      <c r="C33" s="57"/>
      <c r="D33" s="57"/>
      <c r="E33" s="57"/>
      <c r="F33" s="57"/>
      <c r="G33" s="57"/>
      <c r="H33" s="57"/>
      <c r="I33" s="57"/>
      <c r="J33" s="58"/>
    </row>
    <row r="34" spans="2:10" x14ac:dyDescent="0.25">
      <c r="B34" s="57"/>
      <c r="C34" s="57"/>
      <c r="D34" s="57"/>
      <c r="E34" s="57"/>
      <c r="F34" s="57"/>
      <c r="G34" s="57"/>
      <c r="H34" s="57"/>
      <c r="I34" s="57"/>
      <c r="J34" s="58"/>
    </row>
    <row r="35" spans="2:10" x14ac:dyDescent="0.25">
      <c r="B35" s="57"/>
      <c r="C35" s="57"/>
      <c r="D35" s="57"/>
      <c r="E35" s="57"/>
      <c r="F35" s="57"/>
      <c r="G35" s="57"/>
      <c r="H35" s="57"/>
      <c r="I35" s="57"/>
      <c r="J35" s="58"/>
    </row>
    <row r="36" spans="2:10" x14ac:dyDescent="0.25">
      <c r="B36" s="57"/>
      <c r="C36" s="57"/>
      <c r="D36" s="57"/>
      <c r="E36" s="57"/>
      <c r="F36" s="57"/>
      <c r="G36" s="57"/>
      <c r="H36" s="57"/>
      <c r="I36" s="57"/>
      <c r="J36" s="58"/>
    </row>
    <row r="37" spans="2:10" x14ac:dyDescent="0.25">
      <c r="B37" s="57"/>
      <c r="C37" s="57"/>
      <c r="D37" s="57"/>
      <c r="E37" s="57"/>
      <c r="F37" s="57"/>
      <c r="G37" s="57"/>
      <c r="H37" s="57"/>
      <c r="I37" s="57"/>
      <c r="J37" s="58"/>
    </row>
    <row r="38" spans="2:10" x14ac:dyDescent="0.25">
      <c r="B38" s="57"/>
      <c r="C38" s="57"/>
      <c r="D38" s="57"/>
      <c r="E38" s="57"/>
      <c r="F38" s="57"/>
      <c r="G38" s="57"/>
      <c r="H38" s="57"/>
      <c r="I38" s="57"/>
      <c r="J38" s="58"/>
    </row>
    <row r="39" spans="2:10" x14ac:dyDescent="0.25">
      <c r="B39" s="57"/>
      <c r="C39" s="57"/>
      <c r="D39" s="57"/>
      <c r="E39" s="57"/>
      <c r="F39" s="57"/>
      <c r="G39" s="57"/>
      <c r="H39" s="57"/>
      <c r="I39" s="57"/>
      <c r="J39" s="58"/>
    </row>
    <row r="40" spans="2:10" x14ac:dyDescent="0.25">
      <c r="B40" s="57"/>
      <c r="C40" s="57"/>
      <c r="D40" s="57"/>
      <c r="E40" s="57"/>
      <c r="F40" s="57"/>
      <c r="G40" s="57"/>
      <c r="H40" s="57"/>
      <c r="I40" s="57"/>
      <c r="J40" s="58"/>
    </row>
    <row r="41" spans="2:10" x14ac:dyDescent="0.25">
      <c r="B41" s="57"/>
      <c r="C41" s="57"/>
      <c r="D41" s="57"/>
      <c r="E41" s="57"/>
      <c r="F41" s="57"/>
      <c r="G41" s="57"/>
      <c r="H41" s="57"/>
      <c r="I41" s="57"/>
      <c r="J41" s="58"/>
    </row>
    <row r="42" spans="2:10" x14ac:dyDescent="0.25">
      <c r="B42" s="57"/>
      <c r="C42" s="57"/>
      <c r="D42" s="57"/>
      <c r="E42" s="57"/>
      <c r="F42" s="57"/>
      <c r="G42" s="57"/>
      <c r="H42" s="57"/>
      <c r="I42" s="57"/>
      <c r="J42" s="58"/>
    </row>
    <row r="43" spans="2:10" x14ac:dyDescent="0.25">
      <c r="B43" s="57"/>
      <c r="C43" s="57"/>
      <c r="D43" s="57"/>
      <c r="E43" s="57"/>
      <c r="F43" s="57"/>
      <c r="G43" s="57"/>
      <c r="H43" s="57"/>
      <c r="I43" s="57"/>
      <c r="J43" s="58"/>
    </row>
    <row r="44" spans="2:10" x14ac:dyDescent="0.25">
      <c r="B44" s="57"/>
      <c r="C44" s="57"/>
      <c r="D44" s="57"/>
      <c r="E44" s="57"/>
      <c r="F44" s="57"/>
      <c r="G44" s="57"/>
      <c r="H44" s="57"/>
      <c r="I44" s="57"/>
      <c r="J44" s="58"/>
    </row>
    <row r="45" spans="2:10" x14ac:dyDescent="0.25">
      <c r="B45" s="57"/>
      <c r="C45" s="57"/>
      <c r="D45" s="57"/>
      <c r="E45" s="57"/>
      <c r="F45" s="57"/>
      <c r="G45" s="57"/>
      <c r="H45" s="57"/>
      <c r="I45" s="57"/>
      <c r="J45" s="58"/>
    </row>
    <row r="46" spans="2:10" x14ac:dyDescent="0.25">
      <c r="B46" s="57"/>
      <c r="C46" s="57"/>
      <c r="D46" s="57"/>
      <c r="E46" s="57"/>
      <c r="F46" s="57"/>
      <c r="G46" s="57"/>
      <c r="H46" s="57"/>
      <c r="I46" s="57"/>
      <c r="J46" s="58"/>
    </row>
    <row r="47" spans="2:10" x14ac:dyDescent="0.25">
      <c r="B47" s="57"/>
      <c r="C47" s="57"/>
      <c r="D47" s="57"/>
      <c r="E47" s="57"/>
      <c r="F47" s="57"/>
      <c r="G47" s="57"/>
      <c r="H47" s="57"/>
      <c r="I47" s="57"/>
      <c r="J47" s="58"/>
    </row>
    <row r="48" spans="2:10" x14ac:dyDescent="0.25">
      <c r="B48" s="57"/>
      <c r="C48" s="57"/>
      <c r="D48" s="57"/>
      <c r="E48" s="57"/>
      <c r="F48" s="57"/>
      <c r="G48" s="57"/>
      <c r="H48" s="57"/>
      <c r="I48" s="57"/>
      <c r="J48" s="58"/>
    </row>
    <row r="49" spans="1:10" x14ac:dyDescent="0.25">
      <c r="B49" s="57"/>
      <c r="C49" s="57"/>
      <c r="D49" s="57"/>
      <c r="E49" s="57"/>
      <c r="F49" s="57"/>
      <c r="G49" s="57"/>
      <c r="H49" s="57"/>
      <c r="I49" s="57"/>
      <c r="J49" s="58"/>
    </row>
    <row r="51" spans="1:10" s="30" customFormat="1" ht="24.95" customHeight="1" x14ac:dyDescent="0.25">
      <c r="A51" s="19"/>
      <c r="B51" s="53" t="s">
        <v>34</v>
      </c>
      <c r="C51" s="54"/>
      <c r="D51" s="54"/>
      <c r="E51" s="54"/>
      <c r="F51" s="54"/>
      <c r="G51" s="54"/>
      <c r="H51" s="54"/>
      <c r="I51" s="54"/>
      <c r="J51" s="55"/>
    </row>
    <row r="52" spans="1:10" x14ac:dyDescent="0.25">
      <c r="B52" s="59" t="s">
        <v>35</v>
      </c>
      <c r="C52" s="59"/>
      <c r="D52" s="59"/>
      <c r="E52" s="59"/>
      <c r="F52" s="59"/>
      <c r="G52" s="59"/>
      <c r="H52" s="59"/>
      <c r="I52" s="59"/>
      <c r="J52" s="59"/>
    </row>
    <row r="53" spans="1:10" x14ac:dyDescent="0.25">
      <c r="B53" s="59"/>
      <c r="C53" s="59"/>
      <c r="D53" s="59"/>
      <c r="E53" s="59"/>
      <c r="F53" s="59"/>
      <c r="G53" s="59"/>
      <c r="H53" s="59"/>
      <c r="I53" s="59"/>
      <c r="J53" s="59"/>
    </row>
    <row r="54" spans="1:10" x14ac:dyDescent="0.25">
      <c r="B54" s="59"/>
      <c r="C54" s="59"/>
      <c r="D54" s="59"/>
      <c r="E54" s="59"/>
      <c r="F54" s="59"/>
      <c r="G54" s="59"/>
      <c r="H54" s="59"/>
      <c r="I54" s="59"/>
      <c r="J54" s="59"/>
    </row>
    <row r="55" spans="1:10" x14ac:dyDescent="0.25">
      <c r="B55" s="59"/>
      <c r="C55" s="59"/>
      <c r="D55" s="59"/>
      <c r="E55" s="59"/>
      <c r="F55" s="59"/>
      <c r="G55" s="59"/>
      <c r="H55" s="59"/>
      <c r="I55" s="59"/>
      <c r="J55" s="59"/>
    </row>
    <row r="56" spans="1:10" x14ac:dyDescent="0.25">
      <c r="B56" s="59"/>
      <c r="C56" s="59"/>
      <c r="D56" s="59"/>
      <c r="E56" s="59"/>
      <c r="F56" s="59"/>
      <c r="G56" s="59"/>
      <c r="H56" s="59"/>
      <c r="I56" s="59"/>
      <c r="J56" s="59"/>
    </row>
    <row r="57" spans="1:10" x14ac:dyDescent="0.25">
      <c r="B57" s="59"/>
      <c r="C57" s="59"/>
      <c r="D57" s="59"/>
      <c r="E57" s="59"/>
      <c r="F57" s="59"/>
      <c r="G57" s="59"/>
      <c r="H57" s="59"/>
      <c r="I57" s="59"/>
      <c r="J57" s="59"/>
    </row>
    <row r="58" spans="1:10" x14ac:dyDescent="0.25">
      <c r="B58" s="59"/>
      <c r="C58" s="59"/>
      <c r="D58" s="59"/>
      <c r="E58" s="59"/>
      <c r="F58" s="59"/>
      <c r="G58" s="59"/>
      <c r="H58" s="59"/>
      <c r="I58" s="59"/>
      <c r="J58" s="59"/>
    </row>
    <row r="59" spans="1:10" x14ac:dyDescent="0.25">
      <c r="B59" s="59"/>
      <c r="C59" s="59"/>
      <c r="D59" s="59"/>
      <c r="E59" s="59"/>
      <c r="F59" s="59"/>
      <c r="G59" s="59"/>
      <c r="H59" s="59"/>
      <c r="I59" s="59"/>
      <c r="J59" s="59"/>
    </row>
    <row r="60" spans="1:10" x14ac:dyDescent="0.25">
      <c r="B60" s="59"/>
      <c r="C60" s="59"/>
      <c r="D60" s="59"/>
      <c r="E60" s="59"/>
      <c r="F60" s="59"/>
      <c r="G60" s="59"/>
      <c r="H60" s="59"/>
      <c r="I60" s="59"/>
      <c r="J60" s="59"/>
    </row>
    <row r="62" spans="1:10" ht="24.95" customHeight="1" x14ac:dyDescent="0.25">
      <c r="B62" s="14" t="s">
        <v>36</v>
      </c>
      <c r="C62" s="14"/>
      <c r="D62" s="14"/>
      <c r="E62" s="14"/>
      <c r="F62" s="14"/>
      <c r="G62" s="29" t="s">
        <v>145</v>
      </c>
      <c r="H62" s="29"/>
      <c r="I62" s="29"/>
      <c r="J62" s="56">
        <f>SUMIF(J64:J89,"&gt;0")</f>
        <v>2.361111111111111E-2</v>
      </c>
    </row>
    <row r="63" spans="1:10" s="30" customFormat="1" ht="24.95" customHeight="1" x14ac:dyDescent="0.25">
      <c r="A63" s="19"/>
      <c r="B63" s="60" t="s">
        <v>33</v>
      </c>
      <c r="C63" s="60"/>
      <c r="D63" s="60"/>
      <c r="E63" s="60"/>
      <c r="F63" s="60"/>
      <c r="G63" s="29" t="s">
        <v>32</v>
      </c>
      <c r="H63" s="29"/>
      <c r="I63" s="29"/>
      <c r="J63" s="61" t="s">
        <v>31</v>
      </c>
    </row>
    <row r="64" spans="1:10" ht="47.25" customHeight="1" x14ac:dyDescent="0.25">
      <c r="B64" s="57" t="s">
        <v>79</v>
      </c>
      <c r="C64" s="57"/>
      <c r="D64" s="57"/>
      <c r="E64" s="57"/>
      <c r="F64" s="57"/>
      <c r="G64" s="57" t="s">
        <v>97</v>
      </c>
      <c r="H64" s="57"/>
      <c r="I64" s="57"/>
      <c r="J64" s="62">
        <v>1.5277777777777777E-2</v>
      </c>
    </row>
    <row r="65" spans="2:10" ht="72.75" customHeight="1" x14ac:dyDescent="0.25">
      <c r="B65" s="57" t="s">
        <v>80</v>
      </c>
      <c r="C65" s="57"/>
      <c r="D65" s="57"/>
      <c r="E65" s="57"/>
      <c r="F65" s="57"/>
      <c r="G65" s="57" t="s">
        <v>98</v>
      </c>
      <c r="H65" s="57"/>
      <c r="I65" s="57"/>
      <c r="J65" s="62">
        <v>8.3333333333333332E-3</v>
      </c>
    </row>
    <row r="66" spans="2:10" ht="29.25" customHeight="1" x14ac:dyDescent="0.25">
      <c r="B66" s="57"/>
      <c r="C66" s="57"/>
      <c r="D66" s="57"/>
      <c r="E66" s="57"/>
      <c r="F66" s="57"/>
      <c r="G66" s="57"/>
      <c r="H66" s="57"/>
      <c r="I66" s="57"/>
      <c r="J66" s="62"/>
    </row>
    <row r="67" spans="2:10" ht="61.5" customHeight="1" x14ac:dyDescent="0.25">
      <c r="B67" s="57"/>
      <c r="C67" s="57"/>
      <c r="D67" s="57"/>
      <c r="E67" s="57"/>
      <c r="F67" s="57"/>
      <c r="G67" s="57"/>
      <c r="H67" s="57"/>
      <c r="I67" s="57"/>
      <c r="J67" s="62"/>
    </row>
    <row r="68" spans="2:10" ht="78" customHeight="1" x14ac:dyDescent="0.25">
      <c r="B68" s="57"/>
      <c r="C68" s="57"/>
      <c r="D68" s="57"/>
      <c r="E68" s="57"/>
      <c r="F68" s="57"/>
      <c r="G68" s="57"/>
      <c r="H68" s="57"/>
      <c r="I68" s="57"/>
      <c r="J68" s="62"/>
    </row>
    <row r="69" spans="2:10" ht="48.75" customHeight="1" x14ac:dyDescent="0.25">
      <c r="B69" s="57"/>
      <c r="C69" s="57"/>
      <c r="D69" s="57"/>
      <c r="E69" s="57"/>
      <c r="F69" s="57"/>
      <c r="G69" s="57"/>
      <c r="H69" s="57"/>
      <c r="I69" s="57"/>
      <c r="J69" s="62"/>
    </row>
    <row r="70" spans="2:10" x14ac:dyDescent="0.25">
      <c r="B70" s="57"/>
      <c r="C70" s="57"/>
      <c r="D70" s="57"/>
      <c r="E70" s="57"/>
      <c r="F70" s="57"/>
      <c r="G70" s="57"/>
      <c r="H70" s="57"/>
      <c r="I70" s="57"/>
      <c r="J70" s="62"/>
    </row>
    <row r="71" spans="2:10" x14ac:dyDescent="0.25">
      <c r="B71" s="57"/>
      <c r="C71" s="57"/>
      <c r="D71" s="57"/>
      <c r="E71" s="57"/>
      <c r="F71" s="57"/>
      <c r="G71" s="57"/>
      <c r="H71" s="57"/>
      <c r="I71" s="57"/>
      <c r="J71" s="62"/>
    </row>
    <row r="72" spans="2:10" x14ac:dyDescent="0.25">
      <c r="B72" s="57"/>
      <c r="C72" s="57"/>
      <c r="D72" s="57"/>
      <c r="E72" s="57"/>
      <c r="F72" s="57"/>
      <c r="G72" s="57"/>
      <c r="H72" s="57"/>
      <c r="I72" s="57"/>
      <c r="J72" s="62"/>
    </row>
    <row r="73" spans="2:10" x14ac:dyDescent="0.25">
      <c r="B73" s="57"/>
      <c r="C73" s="57"/>
      <c r="D73" s="57"/>
      <c r="E73" s="57"/>
      <c r="F73" s="57"/>
      <c r="G73" s="57"/>
      <c r="H73" s="57"/>
      <c r="I73" s="57"/>
      <c r="J73" s="62"/>
    </row>
    <row r="74" spans="2:10" x14ac:dyDescent="0.25">
      <c r="B74" s="57"/>
      <c r="C74" s="57"/>
      <c r="D74" s="57"/>
      <c r="E74" s="57"/>
      <c r="F74" s="57"/>
      <c r="G74" s="57"/>
      <c r="H74" s="57"/>
      <c r="I74" s="57"/>
      <c r="J74" s="62"/>
    </row>
    <row r="75" spans="2:10" x14ac:dyDescent="0.25">
      <c r="B75" s="57"/>
      <c r="C75" s="57"/>
      <c r="D75" s="57"/>
      <c r="E75" s="57"/>
      <c r="F75" s="57"/>
      <c r="G75" s="57"/>
      <c r="H75" s="57"/>
      <c r="I75" s="57"/>
      <c r="J75" s="62"/>
    </row>
    <row r="76" spans="2:10" x14ac:dyDescent="0.25">
      <c r="B76" s="57"/>
      <c r="C76" s="57"/>
      <c r="D76" s="57"/>
      <c r="E76" s="57"/>
      <c r="F76" s="57"/>
      <c r="G76" s="57"/>
      <c r="H76" s="57"/>
      <c r="I76" s="57"/>
      <c r="J76" s="62"/>
    </row>
    <row r="77" spans="2:10" x14ac:dyDescent="0.25">
      <c r="B77" s="57"/>
      <c r="C77" s="57"/>
      <c r="D77" s="57"/>
      <c r="E77" s="57"/>
      <c r="F77" s="57"/>
      <c r="G77" s="57"/>
      <c r="H77" s="57"/>
      <c r="I77" s="57"/>
      <c r="J77" s="62"/>
    </row>
    <row r="78" spans="2:10" x14ac:dyDescent="0.25">
      <c r="B78" s="57"/>
      <c r="C78" s="57"/>
      <c r="D78" s="57"/>
      <c r="E78" s="57"/>
      <c r="F78" s="57"/>
      <c r="G78" s="57"/>
      <c r="H78" s="57"/>
      <c r="I78" s="57"/>
      <c r="J78" s="62"/>
    </row>
    <row r="79" spans="2:10" x14ac:dyDescent="0.25">
      <c r="B79" s="57"/>
      <c r="C79" s="57"/>
      <c r="D79" s="57"/>
      <c r="E79" s="57"/>
      <c r="F79" s="57"/>
      <c r="G79" s="57"/>
      <c r="H79" s="57"/>
      <c r="I79" s="57"/>
      <c r="J79" s="62"/>
    </row>
    <row r="80" spans="2:10" x14ac:dyDescent="0.25">
      <c r="B80" s="57"/>
      <c r="C80" s="57"/>
      <c r="D80" s="57"/>
      <c r="E80" s="57"/>
      <c r="F80" s="57"/>
      <c r="G80" s="57"/>
      <c r="H80" s="57"/>
      <c r="I80" s="57"/>
      <c r="J80" s="62"/>
    </row>
    <row r="81" spans="2:10" x14ac:dyDescent="0.25">
      <c r="B81" s="57"/>
      <c r="C81" s="57"/>
      <c r="D81" s="57"/>
      <c r="E81" s="57"/>
      <c r="F81" s="57"/>
      <c r="G81" s="57"/>
      <c r="H81" s="57"/>
      <c r="I81" s="57"/>
      <c r="J81" s="62"/>
    </row>
    <row r="82" spans="2:10" x14ac:dyDescent="0.25">
      <c r="B82" s="57"/>
      <c r="C82" s="57"/>
      <c r="D82" s="57"/>
      <c r="E82" s="57"/>
      <c r="F82" s="57"/>
      <c r="G82" s="57"/>
      <c r="H82" s="57"/>
      <c r="I82" s="57"/>
      <c r="J82" s="62"/>
    </row>
    <row r="83" spans="2:10" x14ac:dyDescent="0.25">
      <c r="B83" s="57"/>
      <c r="C83" s="57"/>
      <c r="D83" s="57"/>
      <c r="E83" s="57"/>
      <c r="F83" s="57"/>
      <c r="G83" s="57"/>
      <c r="H83" s="57"/>
      <c r="I83" s="57"/>
      <c r="J83" s="62"/>
    </row>
    <row r="84" spans="2:10" x14ac:dyDescent="0.25">
      <c r="B84" s="57"/>
      <c r="C84" s="57"/>
      <c r="D84" s="57"/>
      <c r="E84" s="57"/>
      <c r="F84" s="57"/>
      <c r="G84" s="57"/>
      <c r="H84" s="57"/>
      <c r="I84" s="57"/>
      <c r="J84" s="62"/>
    </row>
    <row r="85" spans="2:10" x14ac:dyDescent="0.25">
      <c r="B85" s="57"/>
      <c r="C85" s="57"/>
      <c r="D85" s="57"/>
      <c r="E85" s="57"/>
      <c r="F85" s="57"/>
      <c r="G85" s="57"/>
      <c r="H85" s="57"/>
      <c r="I85" s="57"/>
      <c r="J85" s="62"/>
    </row>
    <row r="86" spans="2:10" x14ac:dyDescent="0.25">
      <c r="B86" s="57"/>
      <c r="C86" s="57"/>
      <c r="D86" s="57"/>
      <c r="E86" s="57"/>
      <c r="F86" s="57"/>
      <c r="G86" s="57"/>
      <c r="H86" s="57"/>
      <c r="I86" s="57"/>
      <c r="J86" s="62"/>
    </row>
    <row r="87" spans="2:10" x14ac:dyDescent="0.25">
      <c r="B87" s="57"/>
      <c r="C87" s="57"/>
      <c r="D87" s="57"/>
      <c r="E87" s="57"/>
      <c r="F87" s="57"/>
      <c r="G87" s="57"/>
      <c r="H87" s="57"/>
      <c r="I87" s="57"/>
      <c r="J87" s="62"/>
    </row>
    <row r="88" spans="2:10" x14ac:dyDescent="0.25">
      <c r="B88" s="57"/>
      <c r="C88" s="57"/>
      <c r="D88" s="57"/>
      <c r="E88" s="57"/>
      <c r="F88" s="57"/>
      <c r="G88" s="57"/>
      <c r="H88" s="57"/>
      <c r="I88" s="57"/>
      <c r="J88" s="62"/>
    </row>
    <row r="89" spans="2:10" x14ac:dyDescent="0.25">
      <c r="B89" s="57"/>
      <c r="C89" s="57"/>
      <c r="D89" s="57"/>
      <c r="E89" s="57"/>
      <c r="F89" s="57"/>
      <c r="G89" s="57"/>
      <c r="H89" s="57"/>
      <c r="I89" s="57"/>
      <c r="J89" s="62"/>
    </row>
  </sheetData>
  <sheetProtection password="9004" sheet="1" objects="1" scenarios="1"/>
  <mergeCells count="120">
    <mergeCell ref="B69:F69"/>
    <mergeCell ref="B70:F70"/>
    <mergeCell ref="B71:F71"/>
    <mergeCell ref="G71:I71"/>
    <mergeCell ref="B66:F66"/>
    <mergeCell ref="B67:F67"/>
    <mergeCell ref="B68:F68"/>
    <mergeCell ref="B52:J60"/>
    <mergeCell ref="B64:F64"/>
    <mergeCell ref="B65:F65"/>
    <mergeCell ref="G64:I64"/>
    <mergeCell ref="B63:F63"/>
    <mergeCell ref="G63:I63"/>
    <mergeCell ref="G66:I66"/>
    <mergeCell ref="G67:I67"/>
    <mergeCell ref="G68:I68"/>
    <mergeCell ref="G69:I69"/>
    <mergeCell ref="G70:I70"/>
    <mergeCell ref="G65:I65"/>
    <mergeCell ref="B62:F62"/>
    <mergeCell ref="G62:I62"/>
    <mergeCell ref="B78:F78"/>
    <mergeCell ref="B79:F79"/>
    <mergeCell ref="B80:F80"/>
    <mergeCell ref="G79:I79"/>
    <mergeCell ref="B75:F75"/>
    <mergeCell ref="B76:F76"/>
    <mergeCell ref="B77:F77"/>
    <mergeCell ref="B72:F72"/>
    <mergeCell ref="B73:F73"/>
    <mergeCell ref="B74:F74"/>
    <mergeCell ref="G72:I72"/>
    <mergeCell ref="G80:I80"/>
    <mergeCell ref="G73:I73"/>
    <mergeCell ref="G74:I74"/>
    <mergeCell ref="G75:I75"/>
    <mergeCell ref="G76:I76"/>
    <mergeCell ref="G77:I77"/>
    <mergeCell ref="G78:I78"/>
    <mergeCell ref="B87:F87"/>
    <mergeCell ref="B88:F88"/>
    <mergeCell ref="B89:F89"/>
    <mergeCell ref="G87:I87"/>
    <mergeCell ref="B84:F84"/>
    <mergeCell ref="B85:F85"/>
    <mergeCell ref="B86:F86"/>
    <mergeCell ref="G86:I86"/>
    <mergeCell ref="B81:F81"/>
    <mergeCell ref="B82:F82"/>
    <mergeCell ref="B83:F83"/>
    <mergeCell ref="G88:I88"/>
    <mergeCell ref="G89:I89"/>
    <mergeCell ref="G81:I81"/>
    <mergeCell ref="G82:I82"/>
    <mergeCell ref="G83:I83"/>
    <mergeCell ref="G84:I84"/>
    <mergeCell ref="G85:I85"/>
    <mergeCell ref="B6:J12"/>
    <mergeCell ref="B23:F23"/>
    <mergeCell ref="B24:F24"/>
    <mergeCell ref="B25:F25"/>
    <mergeCell ref="B26:F26"/>
    <mergeCell ref="B27:F27"/>
    <mergeCell ref="B28:F28"/>
    <mergeCell ref="B16:J20"/>
    <mergeCell ref="G43:I43"/>
    <mergeCell ref="B38:F38"/>
    <mergeCell ref="B39:F39"/>
    <mergeCell ref="B40:F40"/>
    <mergeCell ref="B35:F35"/>
    <mergeCell ref="B36:F36"/>
    <mergeCell ref="G23:I23"/>
    <mergeCell ref="G38:I38"/>
    <mergeCell ref="G39:I39"/>
    <mergeCell ref="G40:I40"/>
    <mergeCell ref="G41:I41"/>
    <mergeCell ref="G30:I30"/>
    <mergeCell ref="G31:I31"/>
    <mergeCell ref="G32:I32"/>
    <mergeCell ref="G33:I33"/>
    <mergeCell ref="G34:I34"/>
    <mergeCell ref="B37:F37"/>
    <mergeCell ref="G36:I36"/>
    <mergeCell ref="B32:F32"/>
    <mergeCell ref="B33:F33"/>
    <mergeCell ref="B34:F34"/>
    <mergeCell ref="G37:I37"/>
    <mergeCell ref="B49:F49"/>
    <mergeCell ref="B44:F44"/>
    <mergeCell ref="B45:F45"/>
    <mergeCell ref="B46:F46"/>
    <mergeCell ref="G44:I44"/>
    <mergeCell ref="B41:F41"/>
    <mergeCell ref="B42:F42"/>
    <mergeCell ref="B43:F43"/>
    <mergeCell ref="G35:I35"/>
    <mergeCell ref="B51:J51"/>
    <mergeCell ref="B22:F22"/>
    <mergeCell ref="G22:I22"/>
    <mergeCell ref="B15:J15"/>
    <mergeCell ref="B14:J14"/>
    <mergeCell ref="B5:J5"/>
    <mergeCell ref="B4:J4"/>
    <mergeCell ref="G24:I24"/>
    <mergeCell ref="G25:I25"/>
    <mergeCell ref="G26:I26"/>
    <mergeCell ref="B29:F29"/>
    <mergeCell ref="B30:F30"/>
    <mergeCell ref="B31:F31"/>
    <mergeCell ref="G29:I29"/>
    <mergeCell ref="G45:I45"/>
    <mergeCell ref="G27:I27"/>
    <mergeCell ref="G28:I28"/>
    <mergeCell ref="G46:I46"/>
    <mergeCell ref="G47:I47"/>
    <mergeCell ref="G48:I48"/>
    <mergeCell ref="G49:I49"/>
    <mergeCell ref="G42:I42"/>
    <mergeCell ref="B47:F47"/>
    <mergeCell ref="B48:F48"/>
  </mergeCells>
  <dataValidations count="1">
    <dataValidation type="list" allowBlank="1" showInputMessage="1" showErrorMessage="1" error="Escolha um valor da lista." sqref="G64:I89 G24:G49">
      <formula1>_Acionamento</formula1>
    </dataValidation>
  </dataValidations>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x14ac:dyDescent="0.25"/>
  <cols>
    <col min="1" max="1" width="3.7109375" style="19" customWidth="1"/>
    <col min="2" max="9" width="16.85546875" style="15" customWidth="1"/>
    <col min="10" max="10" width="11.85546875" style="15" customWidth="1"/>
    <col min="11" max="16384" width="9.140625" style="15"/>
  </cols>
  <sheetData>
    <row r="1" spans="1:10" s="11" customFormat="1" ht="45" customHeight="1" x14ac:dyDescent="0.25"/>
    <row r="2" spans="1:10" s="12" customFormat="1" ht="33" customHeight="1" x14ac:dyDescent="0.25"/>
    <row r="3" spans="1:10" x14ac:dyDescent="0.25">
      <c r="A3" s="13"/>
    </row>
    <row r="4" spans="1:10" ht="24.95" customHeight="1" x14ac:dyDescent="0.25">
      <c r="A4" s="52"/>
      <c r="B4" s="53" t="s">
        <v>147</v>
      </c>
      <c r="C4" s="54"/>
      <c r="D4" s="54"/>
      <c r="E4" s="54"/>
      <c r="F4" s="54"/>
      <c r="G4" s="54"/>
      <c r="H4" s="54"/>
      <c r="I4" s="54"/>
      <c r="J4" s="55"/>
    </row>
    <row r="5" spans="1:10" ht="24.95" customHeight="1" x14ac:dyDescent="0.25">
      <c r="A5" s="52"/>
      <c r="B5" s="53" t="s">
        <v>27</v>
      </c>
      <c r="C5" s="54"/>
      <c r="D5" s="54"/>
      <c r="E5" s="54"/>
      <c r="F5" s="54"/>
      <c r="G5" s="54"/>
      <c r="H5" s="54"/>
      <c r="I5" s="54"/>
      <c r="J5" s="55"/>
    </row>
    <row r="6" spans="1:10" x14ac:dyDescent="0.25">
      <c r="A6" s="18"/>
      <c r="B6" s="73" t="s">
        <v>101</v>
      </c>
      <c r="C6" s="74"/>
      <c r="D6" s="74"/>
      <c r="E6" s="74"/>
      <c r="F6" s="74"/>
      <c r="G6" s="74"/>
      <c r="H6" s="74"/>
      <c r="I6" s="74"/>
      <c r="J6" s="75"/>
    </row>
    <row r="7" spans="1:10" x14ac:dyDescent="0.25">
      <c r="A7" s="18"/>
      <c r="B7" s="73"/>
      <c r="C7" s="74"/>
      <c r="D7" s="74"/>
      <c r="E7" s="74"/>
      <c r="F7" s="74"/>
      <c r="G7" s="74"/>
      <c r="H7" s="74"/>
      <c r="I7" s="74"/>
      <c r="J7" s="75"/>
    </row>
    <row r="8" spans="1:10" x14ac:dyDescent="0.25">
      <c r="A8" s="18"/>
      <c r="B8" s="73"/>
      <c r="C8" s="74"/>
      <c r="D8" s="74"/>
      <c r="E8" s="74"/>
      <c r="F8" s="74"/>
      <c r="G8" s="74"/>
      <c r="H8" s="74"/>
      <c r="I8" s="74"/>
      <c r="J8" s="75"/>
    </row>
    <row r="9" spans="1:10" x14ac:dyDescent="0.25">
      <c r="A9" s="18"/>
      <c r="B9" s="73"/>
      <c r="C9" s="74"/>
      <c r="D9" s="74"/>
      <c r="E9" s="74"/>
      <c r="F9" s="74"/>
      <c r="G9" s="74"/>
      <c r="H9" s="74"/>
      <c r="I9" s="74"/>
      <c r="J9" s="75"/>
    </row>
    <row r="10" spans="1:10" x14ac:dyDescent="0.25">
      <c r="A10" s="17"/>
      <c r="B10" s="73"/>
      <c r="C10" s="74"/>
      <c r="D10" s="74"/>
      <c r="E10" s="74"/>
      <c r="F10" s="74"/>
      <c r="G10" s="74"/>
      <c r="H10" s="74"/>
      <c r="I10" s="74"/>
      <c r="J10" s="75"/>
    </row>
    <row r="11" spans="1:10" x14ac:dyDescent="0.25">
      <c r="A11" s="18"/>
      <c r="B11" s="73"/>
      <c r="C11" s="74"/>
      <c r="D11" s="74"/>
      <c r="E11" s="74"/>
      <c r="F11" s="74"/>
      <c r="G11" s="74"/>
      <c r="H11" s="74"/>
      <c r="I11" s="74"/>
      <c r="J11" s="75"/>
    </row>
    <row r="12" spans="1:10" x14ac:dyDescent="0.25">
      <c r="A12" s="18"/>
      <c r="B12" s="73"/>
      <c r="C12" s="74"/>
      <c r="D12" s="74"/>
      <c r="E12" s="74"/>
      <c r="F12" s="74"/>
      <c r="G12" s="74"/>
      <c r="H12" s="74"/>
      <c r="I12" s="74"/>
      <c r="J12" s="75"/>
    </row>
    <row r="13" spans="1:10" x14ac:dyDescent="0.25">
      <c r="A13" s="18"/>
    </row>
    <row r="14" spans="1:10" ht="24.95" customHeight="1" x14ac:dyDescent="0.25">
      <c r="A14" s="18"/>
      <c r="B14" s="53" t="s">
        <v>28</v>
      </c>
      <c r="C14" s="54"/>
      <c r="D14" s="54"/>
      <c r="E14" s="54"/>
      <c r="F14" s="54"/>
      <c r="G14" s="54"/>
      <c r="H14" s="54"/>
      <c r="I14" s="54"/>
      <c r="J14" s="55"/>
    </row>
    <row r="15" spans="1:10" ht="24.95" customHeight="1" x14ac:dyDescent="0.25">
      <c r="B15" s="53" t="s">
        <v>29</v>
      </c>
      <c r="C15" s="54"/>
      <c r="D15" s="54"/>
      <c r="E15" s="54"/>
      <c r="F15" s="54"/>
      <c r="G15" s="54"/>
      <c r="H15" s="54"/>
      <c r="I15" s="54"/>
      <c r="J15" s="55"/>
    </row>
    <row r="16" spans="1:10" x14ac:dyDescent="0.25">
      <c r="B16" s="76" t="s">
        <v>124</v>
      </c>
      <c r="C16" s="77"/>
      <c r="D16" s="77"/>
      <c r="E16" s="77"/>
      <c r="F16" s="77"/>
      <c r="G16" s="77"/>
      <c r="H16" s="77"/>
      <c r="I16" s="77"/>
      <c r="J16" s="78"/>
    </row>
    <row r="17" spans="2:10" x14ac:dyDescent="0.25">
      <c r="B17" s="76"/>
      <c r="C17" s="77"/>
      <c r="D17" s="77"/>
      <c r="E17" s="77"/>
      <c r="F17" s="77"/>
      <c r="G17" s="77"/>
      <c r="H17" s="77"/>
      <c r="I17" s="77"/>
      <c r="J17" s="78"/>
    </row>
    <row r="18" spans="2:10" x14ac:dyDescent="0.25">
      <c r="B18" s="76"/>
      <c r="C18" s="77"/>
      <c r="D18" s="77"/>
      <c r="E18" s="77"/>
      <c r="F18" s="77"/>
      <c r="G18" s="77"/>
      <c r="H18" s="77"/>
      <c r="I18" s="77"/>
      <c r="J18" s="78"/>
    </row>
    <row r="19" spans="2:10" x14ac:dyDescent="0.25">
      <c r="B19" s="76"/>
      <c r="C19" s="77"/>
      <c r="D19" s="77"/>
      <c r="E19" s="77"/>
      <c r="F19" s="77"/>
      <c r="G19" s="77"/>
      <c r="H19" s="77"/>
      <c r="I19" s="77"/>
      <c r="J19" s="78"/>
    </row>
    <row r="20" spans="2:10" x14ac:dyDescent="0.25">
      <c r="B20" s="76"/>
      <c r="C20" s="77"/>
      <c r="D20" s="77"/>
      <c r="E20" s="77"/>
      <c r="F20" s="77"/>
      <c r="G20" s="77"/>
      <c r="H20" s="77"/>
      <c r="I20" s="77"/>
      <c r="J20" s="78"/>
    </row>
    <row r="22" spans="2:10" ht="24.95" customHeight="1" x14ac:dyDescent="0.25">
      <c r="B22" s="14" t="s">
        <v>30</v>
      </c>
      <c r="C22" s="14"/>
      <c r="D22" s="14"/>
      <c r="E22" s="14"/>
      <c r="F22" s="14"/>
      <c r="G22" s="29" t="s">
        <v>145</v>
      </c>
      <c r="H22" s="29"/>
      <c r="I22" s="29"/>
      <c r="J22" s="56">
        <f>SUMIF(J24:J49,"&gt;0")</f>
        <v>3.4027777777777775E-2</v>
      </c>
    </row>
    <row r="23" spans="2:10" ht="24.95" customHeight="1" x14ac:dyDescent="0.25">
      <c r="B23" s="14" t="s">
        <v>33</v>
      </c>
      <c r="C23" s="14"/>
      <c r="D23" s="14"/>
      <c r="E23" s="14"/>
      <c r="F23" s="14"/>
      <c r="G23" s="29" t="s">
        <v>32</v>
      </c>
      <c r="H23" s="29"/>
      <c r="I23" s="29"/>
      <c r="J23" s="61" t="s">
        <v>31</v>
      </c>
    </row>
    <row r="24" spans="2:10" ht="49.5" customHeight="1" x14ac:dyDescent="0.25">
      <c r="B24" s="64" t="s">
        <v>77</v>
      </c>
      <c r="C24" s="64"/>
      <c r="D24" s="64"/>
      <c r="E24" s="64"/>
      <c r="F24" s="64"/>
      <c r="G24" s="64" t="s">
        <v>97</v>
      </c>
      <c r="H24" s="64"/>
      <c r="I24" s="64"/>
      <c r="J24" s="65">
        <v>2.361111111111111E-2</v>
      </c>
    </row>
    <row r="25" spans="2:10" ht="66.75" customHeight="1" x14ac:dyDescent="0.25">
      <c r="B25" s="64" t="s">
        <v>78</v>
      </c>
      <c r="C25" s="64"/>
      <c r="D25" s="64"/>
      <c r="E25" s="64"/>
      <c r="F25" s="64"/>
      <c r="G25" s="64" t="s">
        <v>98</v>
      </c>
      <c r="H25" s="64"/>
      <c r="I25" s="64"/>
      <c r="J25" s="65">
        <v>1.0416666666666666E-2</v>
      </c>
    </row>
    <row r="26" spans="2:10" ht="65.25" customHeight="1" x14ac:dyDescent="0.25">
      <c r="B26" s="57"/>
      <c r="C26" s="57"/>
      <c r="D26" s="57"/>
      <c r="E26" s="57"/>
      <c r="F26" s="57"/>
      <c r="G26" s="57"/>
      <c r="H26" s="57"/>
      <c r="I26" s="57"/>
      <c r="J26" s="58"/>
    </row>
    <row r="27" spans="2:10" ht="72.75" customHeight="1" x14ac:dyDescent="0.25">
      <c r="B27" s="57"/>
      <c r="C27" s="57"/>
      <c r="D27" s="57"/>
      <c r="E27" s="57"/>
      <c r="F27" s="57"/>
      <c r="G27" s="57"/>
      <c r="H27" s="57"/>
      <c r="I27" s="57"/>
      <c r="J27" s="58"/>
    </row>
    <row r="28" spans="2:10" ht="49.5" customHeight="1" x14ac:dyDescent="0.25">
      <c r="B28" s="57"/>
      <c r="C28" s="57"/>
      <c r="D28" s="57"/>
      <c r="E28" s="57"/>
      <c r="F28" s="57"/>
      <c r="G28" s="57"/>
      <c r="H28" s="57"/>
      <c r="I28" s="57"/>
      <c r="J28" s="58"/>
    </row>
    <row r="29" spans="2:10" ht="49.5" customHeight="1" x14ac:dyDescent="0.25">
      <c r="B29" s="57"/>
      <c r="C29" s="57"/>
      <c r="D29" s="57"/>
      <c r="E29" s="57"/>
      <c r="F29" s="57"/>
      <c r="G29" s="57"/>
      <c r="H29" s="57"/>
      <c r="I29" s="57"/>
      <c r="J29" s="58"/>
    </row>
    <row r="30" spans="2:10" ht="49.5" customHeight="1" x14ac:dyDescent="0.25">
      <c r="B30" s="57"/>
      <c r="C30" s="57"/>
      <c r="D30" s="57"/>
      <c r="E30" s="57"/>
      <c r="F30" s="57"/>
      <c r="G30" s="57"/>
      <c r="H30" s="57"/>
      <c r="I30" s="57"/>
      <c r="J30" s="58"/>
    </row>
    <row r="31" spans="2:10" ht="113.25" customHeight="1" x14ac:dyDescent="0.25">
      <c r="B31" s="57"/>
      <c r="C31" s="57"/>
      <c r="D31" s="57"/>
      <c r="E31" s="57"/>
      <c r="F31" s="57"/>
      <c r="G31" s="57"/>
      <c r="H31" s="57"/>
      <c r="I31" s="57"/>
      <c r="J31" s="58"/>
    </row>
    <row r="32" spans="2:10" ht="49.5" customHeight="1" x14ac:dyDescent="0.25">
      <c r="B32" s="57"/>
      <c r="C32" s="57"/>
      <c r="D32" s="57"/>
      <c r="E32" s="57"/>
      <c r="F32" s="57"/>
      <c r="G32" s="57"/>
      <c r="H32" s="57"/>
      <c r="I32" s="57"/>
      <c r="J32" s="58"/>
    </row>
    <row r="33" spans="2:10" x14ac:dyDescent="0.25">
      <c r="B33" s="57"/>
      <c r="C33" s="57"/>
      <c r="D33" s="57"/>
      <c r="E33" s="57"/>
      <c r="F33" s="57"/>
      <c r="G33" s="57"/>
      <c r="H33" s="57"/>
      <c r="I33" s="57"/>
      <c r="J33" s="58"/>
    </row>
    <row r="34" spans="2:10" x14ac:dyDescent="0.25">
      <c r="B34" s="57"/>
      <c r="C34" s="57"/>
      <c r="D34" s="57"/>
      <c r="E34" s="57"/>
      <c r="F34" s="57"/>
      <c r="G34" s="57"/>
      <c r="H34" s="57"/>
      <c r="I34" s="57"/>
      <c r="J34" s="58"/>
    </row>
    <row r="35" spans="2:10" x14ac:dyDescent="0.25">
      <c r="B35" s="57"/>
      <c r="C35" s="57"/>
      <c r="D35" s="57"/>
      <c r="E35" s="57"/>
      <c r="F35" s="57"/>
      <c r="G35" s="57"/>
      <c r="H35" s="57"/>
      <c r="I35" s="57"/>
      <c r="J35" s="58"/>
    </row>
    <row r="36" spans="2:10" x14ac:dyDescent="0.25">
      <c r="B36" s="57"/>
      <c r="C36" s="57"/>
      <c r="D36" s="57"/>
      <c r="E36" s="57"/>
      <c r="F36" s="57"/>
      <c r="G36" s="57"/>
      <c r="H36" s="57"/>
      <c r="I36" s="57"/>
      <c r="J36" s="58"/>
    </row>
    <row r="37" spans="2:10" x14ac:dyDescent="0.25">
      <c r="B37" s="57"/>
      <c r="C37" s="57"/>
      <c r="D37" s="57"/>
      <c r="E37" s="57"/>
      <c r="F37" s="57"/>
      <c r="G37" s="57"/>
      <c r="H37" s="57"/>
      <c r="I37" s="57"/>
      <c r="J37" s="58"/>
    </row>
    <row r="38" spans="2:10" x14ac:dyDescent="0.25">
      <c r="B38" s="57"/>
      <c r="C38" s="57"/>
      <c r="D38" s="57"/>
      <c r="E38" s="57"/>
      <c r="F38" s="57"/>
      <c r="G38" s="57"/>
      <c r="H38" s="57"/>
      <c r="I38" s="57"/>
      <c r="J38" s="58"/>
    </row>
    <row r="39" spans="2:10" x14ac:dyDescent="0.25">
      <c r="B39" s="57"/>
      <c r="C39" s="57"/>
      <c r="D39" s="57"/>
      <c r="E39" s="57"/>
      <c r="F39" s="57"/>
      <c r="G39" s="57"/>
      <c r="H39" s="57"/>
      <c r="I39" s="57"/>
      <c r="J39" s="58"/>
    </row>
    <row r="40" spans="2:10" x14ac:dyDescent="0.25">
      <c r="B40" s="57"/>
      <c r="C40" s="57"/>
      <c r="D40" s="57"/>
      <c r="E40" s="57"/>
      <c r="F40" s="57"/>
      <c r="G40" s="57"/>
      <c r="H40" s="57"/>
      <c r="I40" s="57"/>
      <c r="J40" s="58"/>
    </row>
    <row r="41" spans="2:10" x14ac:dyDescent="0.25">
      <c r="B41" s="57"/>
      <c r="C41" s="57"/>
      <c r="D41" s="57"/>
      <c r="E41" s="57"/>
      <c r="F41" s="57"/>
      <c r="G41" s="57"/>
      <c r="H41" s="57"/>
      <c r="I41" s="57"/>
      <c r="J41" s="58"/>
    </row>
    <row r="42" spans="2:10" x14ac:dyDescent="0.25">
      <c r="B42" s="57"/>
      <c r="C42" s="57"/>
      <c r="D42" s="57"/>
      <c r="E42" s="57"/>
      <c r="F42" s="57"/>
      <c r="G42" s="57"/>
      <c r="H42" s="57"/>
      <c r="I42" s="57"/>
      <c r="J42" s="58"/>
    </row>
    <row r="43" spans="2:10" x14ac:dyDescent="0.25">
      <c r="B43" s="57"/>
      <c r="C43" s="57"/>
      <c r="D43" s="57"/>
      <c r="E43" s="57"/>
      <c r="F43" s="57"/>
      <c r="G43" s="57"/>
      <c r="H43" s="57"/>
      <c r="I43" s="57"/>
      <c r="J43" s="58"/>
    </row>
    <row r="44" spans="2:10" x14ac:dyDescent="0.25">
      <c r="B44" s="57"/>
      <c r="C44" s="57"/>
      <c r="D44" s="57"/>
      <c r="E44" s="57"/>
      <c r="F44" s="57"/>
      <c r="G44" s="57"/>
      <c r="H44" s="57"/>
      <c r="I44" s="57"/>
      <c r="J44" s="58"/>
    </row>
    <row r="45" spans="2:10" x14ac:dyDescent="0.25">
      <c r="B45" s="57"/>
      <c r="C45" s="57"/>
      <c r="D45" s="57"/>
      <c r="E45" s="57"/>
      <c r="F45" s="57"/>
      <c r="G45" s="57"/>
      <c r="H45" s="57"/>
      <c r="I45" s="57"/>
      <c r="J45" s="58"/>
    </row>
    <row r="46" spans="2:10" x14ac:dyDescent="0.25">
      <c r="B46" s="57"/>
      <c r="C46" s="57"/>
      <c r="D46" s="57"/>
      <c r="E46" s="57"/>
      <c r="F46" s="57"/>
      <c r="G46" s="57"/>
      <c r="H46" s="57"/>
      <c r="I46" s="57"/>
      <c r="J46" s="58"/>
    </row>
    <row r="47" spans="2:10" x14ac:dyDescent="0.25">
      <c r="B47" s="57"/>
      <c r="C47" s="57"/>
      <c r="D47" s="57"/>
      <c r="E47" s="57"/>
      <c r="F47" s="57"/>
      <c r="G47" s="57"/>
      <c r="H47" s="57"/>
      <c r="I47" s="57"/>
      <c r="J47" s="58"/>
    </row>
    <row r="48" spans="2:10" x14ac:dyDescent="0.25">
      <c r="B48" s="57"/>
      <c r="C48" s="57"/>
      <c r="D48" s="57"/>
      <c r="E48" s="57"/>
      <c r="F48" s="57"/>
      <c r="G48" s="57"/>
      <c r="H48" s="57"/>
      <c r="I48" s="57"/>
      <c r="J48" s="58"/>
    </row>
    <row r="49" spans="2:10" x14ac:dyDescent="0.25">
      <c r="B49" s="57"/>
      <c r="C49" s="57"/>
      <c r="D49" s="57"/>
      <c r="E49" s="57"/>
      <c r="F49" s="57"/>
      <c r="G49" s="57"/>
      <c r="H49" s="57"/>
      <c r="I49" s="57"/>
      <c r="J49" s="58"/>
    </row>
    <row r="51" spans="2:10" ht="24.95" customHeight="1" x14ac:dyDescent="0.25">
      <c r="B51" s="53" t="s">
        <v>34</v>
      </c>
      <c r="C51" s="54"/>
      <c r="D51" s="54"/>
      <c r="E51" s="54"/>
      <c r="F51" s="54"/>
      <c r="G51" s="54"/>
      <c r="H51" s="54"/>
      <c r="I51" s="54"/>
      <c r="J51" s="55"/>
    </row>
    <row r="52" spans="2:10" x14ac:dyDescent="0.25">
      <c r="B52" s="69" t="s">
        <v>35</v>
      </c>
      <c r="C52" s="70"/>
      <c r="D52" s="70"/>
      <c r="E52" s="70"/>
      <c r="F52" s="70"/>
      <c r="G52" s="70"/>
      <c r="H52" s="70"/>
      <c r="I52" s="70"/>
      <c r="J52" s="71"/>
    </row>
    <row r="53" spans="2:10" x14ac:dyDescent="0.25">
      <c r="B53" s="69"/>
      <c r="C53" s="70"/>
      <c r="D53" s="70"/>
      <c r="E53" s="70"/>
      <c r="F53" s="70"/>
      <c r="G53" s="70"/>
      <c r="H53" s="70"/>
      <c r="I53" s="70"/>
      <c r="J53" s="71"/>
    </row>
    <row r="54" spans="2:10" x14ac:dyDescent="0.25">
      <c r="B54" s="69"/>
      <c r="C54" s="70"/>
      <c r="D54" s="70"/>
      <c r="E54" s="70"/>
      <c r="F54" s="70"/>
      <c r="G54" s="70"/>
      <c r="H54" s="70"/>
      <c r="I54" s="70"/>
      <c r="J54" s="71"/>
    </row>
    <row r="55" spans="2:10" x14ac:dyDescent="0.25">
      <c r="B55" s="69"/>
      <c r="C55" s="70"/>
      <c r="D55" s="70"/>
      <c r="E55" s="70"/>
      <c r="F55" s="70"/>
      <c r="G55" s="70"/>
      <c r="H55" s="70"/>
      <c r="I55" s="70"/>
      <c r="J55" s="71"/>
    </row>
    <row r="56" spans="2:10" x14ac:dyDescent="0.25">
      <c r="B56" s="69"/>
      <c r="C56" s="70"/>
      <c r="D56" s="70"/>
      <c r="E56" s="70"/>
      <c r="F56" s="70"/>
      <c r="G56" s="70"/>
      <c r="H56" s="70"/>
      <c r="I56" s="70"/>
      <c r="J56" s="71"/>
    </row>
    <row r="57" spans="2:10" x14ac:dyDescent="0.25">
      <c r="B57" s="69"/>
      <c r="C57" s="70"/>
      <c r="D57" s="70"/>
      <c r="E57" s="70"/>
      <c r="F57" s="70"/>
      <c r="G57" s="70"/>
      <c r="H57" s="70"/>
      <c r="I57" s="70"/>
      <c r="J57" s="71"/>
    </row>
    <row r="58" spans="2:10" x14ac:dyDescent="0.25">
      <c r="B58" s="69"/>
      <c r="C58" s="70"/>
      <c r="D58" s="70"/>
      <c r="E58" s="70"/>
      <c r="F58" s="70"/>
      <c r="G58" s="70"/>
      <c r="H58" s="70"/>
      <c r="I58" s="70"/>
      <c r="J58" s="71"/>
    </row>
    <row r="59" spans="2:10" x14ac:dyDescent="0.25">
      <c r="B59" s="69"/>
      <c r="C59" s="70"/>
      <c r="D59" s="70"/>
      <c r="E59" s="70"/>
      <c r="F59" s="70"/>
      <c r="G59" s="70"/>
      <c r="H59" s="70"/>
      <c r="I59" s="70"/>
      <c r="J59" s="71"/>
    </row>
    <row r="60" spans="2:10" x14ac:dyDescent="0.25">
      <c r="B60" s="69"/>
      <c r="C60" s="70"/>
      <c r="D60" s="70"/>
      <c r="E60" s="70"/>
      <c r="F60" s="70"/>
      <c r="G60" s="70"/>
      <c r="H60" s="70"/>
      <c r="I60" s="70"/>
      <c r="J60" s="71"/>
    </row>
    <row r="62" spans="2:10" ht="24.95" customHeight="1" x14ac:dyDescent="0.25">
      <c r="B62" s="14" t="s">
        <v>36</v>
      </c>
      <c r="C62" s="14"/>
      <c r="D62" s="14"/>
      <c r="E62" s="14"/>
      <c r="F62" s="14"/>
      <c r="G62" s="29" t="s">
        <v>145</v>
      </c>
      <c r="H62" s="29"/>
      <c r="I62" s="29"/>
      <c r="J62" s="56">
        <f>SUMIF(J64:J89,"&gt;0")</f>
        <v>5.2083333333333329E-2</v>
      </c>
    </row>
    <row r="63" spans="2:10" ht="24.95" customHeight="1" x14ac:dyDescent="0.25">
      <c r="B63" s="60" t="s">
        <v>33</v>
      </c>
      <c r="C63" s="60"/>
      <c r="D63" s="60"/>
      <c r="E63" s="60"/>
      <c r="F63" s="60"/>
      <c r="G63" s="29" t="s">
        <v>32</v>
      </c>
      <c r="H63" s="29"/>
      <c r="I63" s="29"/>
      <c r="J63" s="61" t="s">
        <v>31</v>
      </c>
    </row>
    <row r="64" spans="2:10" ht="52.5" customHeight="1" x14ac:dyDescent="0.25">
      <c r="B64" s="57" t="s">
        <v>79</v>
      </c>
      <c r="C64" s="57"/>
      <c r="D64" s="57"/>
      <c r="E64" s="57"/>
      <c r="F64" s="57"/>
      <c r="G64" s="57" t="s">
        <v>97</v>
      </c>
      <c r="H64" s="57"/>
      <c r="I64" s="57"/>
      <c r="J64" s="72">
        <v>2.4305555555555556E-2</v>
      </c>
    </row>
    <row r="65" spans="2:10" ht="75" customHeight="1" x14ac:dyDescent="0.25">
      <c r="B65" s="57" t="s">
        <v>80</v>
      </c>
      <c r="C65" s="57"/>
      <c r="D65" s="57"/>
      <c r="E65" s="57"/>
      <c r="F65" s="57"/>
      <c r="G65" s="57" t="s">
        <v>98</v>
      </c>
      <c r="H65" s="57"/>
      <c r="I65" s="57"/>
      <c r="J65" s="72">
        <v>2.7777777777777776E-2</v>
      </c>
    </row>
    <row r="66" spans="2:10" ht="52.5" customHeight="1" x14ac:dyDescent="0.25">
      <c r="B66" s="57"/>
      <c r="C66" s="57"/>
      <c r="D66" s="57"/>
      <c r="E66" s="57"/>
      <c r="F66" s="57"/>
      <c r="G66" s="57"/>
      <c r="H66" s="57"/>
      <c r="I66" s="57"/>
      <c r="J66" s="72"/>
    </row>
    <row r="67" spans="2:10" ht="61.5" customHeight="1" x14ac:dyDescent="0.25">
      <c r="B67" s="57"/>
      <c r="C67" s="57"/>
      <c r="D67" s="57"/>
      <c r="E67" s="57"/>
      <c r="F67" s="57"/>
      <c r="G67" s="57"/>
      <c r="H67" s="57"/>
      <c r="I67" s="57"/>
      <c r="J67" s="72"/>
    </row>
    <row r="68" spans="2:10" ht="89.25" customHeight="1" x14ac:dyDescent="0.25">
      <c r="B68" s="57"/>
      <c r="C68" s="57"/>
      <c r="D68" s="57"/>
      <c r="E68" s="57"/>
      <c r="F68" s="57"/>
      <c r="G68" s="57"/>
      <c r="H68" s="57"/>
      <c r="I68" s="57"/>
      <c r="J68" s="72"/>
    </row>
    <row r="69" spans="2:10" ht="52.5" customHeight="1" x14ac:dyDescent="0.25">
      <c r="B69" s="57"/>
      <c r="C69" s="57"/>
      <c r="D69" s="57"/>
      <c r="E69" s="57"/>
      <c r="F69" s="57"/>
      <c r="G69" s="57"/>
      <c r="H69" s="57"/>
      <c r="I69" s="57"/>
      <c r="J69" s="72"/>
    </row>
    <row r="70" spans="2:10" x14ac:dyDescent="0.25">
      <c r="B70" s="57"/>
      <c r="C70" s="57"/>
      <c r="D70" s="57"/>
      <c r="E70" s="57"/>
      <c r="F70" s="57"/>
      <c r="G70" s="57"/>
      <c r="H70" s="57"/>
      <c r="I70" s="57"/>
      <c r="J70" s="72"/>
    </row>
    <row r="71" spans="2:10" x14ac:dyDescent="0.25">
      <c r="B71" s="57"/>
      <c r="C71" s="57"/>
      <c r="D71" s="57"/>
      <c r="E71" s="57"/>
      <c r="F71" s="57"/>
      <c r="G71" s="57"/>
      <c r="H71" s="57"/>
      <c r="I71" s="57"/>
      <c r="J71" s="72"/>
    </row>
    <row r="72" spans="2:10" x14ac:dyDescent="0.25">
      <c r="B72" s="57"/>
      <c r="C72" s="57"/>
      <c r="D72" s="57"/>
      <c r="E72" s="57"/>
      <c r="F72" s="57"/>
      <c r="G72" s="57"/>
      <c r="H72" s="57"/>
      <c r="I72" s="57"/>
      <c r="J72" s="72"/>
    </row>
    <row r="73" spans="2:10" x14ac:dyDescent="0.25">
      <c r="B73" s="57"/>
      <c r="C73" s="57"/>
      <c r="D73" s="57"/>
      <c r="E73" s="57"/>
      <c r="F73" s="57"/>
      <c r="G73" s="57"/>
      <c r="H73" s="57"/>
      <c r="I73" s="57"/>
      <c r="J73" s="72"/>
    </row>
    <row r="74" spans="2:10" x14ac:dyDescent="0.25">
      <c r="B74" s="57"/>
      <c r="C74" s="57"/>
      <c r="D74" s="57"/>
      <c r="E74" s="57"/>
      <c r="F74" s="57"/>
      <c r="G74" s="57"/>
      <c r="H74" s="57"/>
      <c r="I74" s="57"/>
      <c r="J74" s="72"/>
    </row>
    <row r="75" spans="2:10" x14ac:dyDescent="0.25">
      <c r="B75" s="57"/>
      <c r="C75" s="57"/>
      <c r="D75" s="57"/>
      <c r="E75" s="57"/>
      <c r="F75" s="57"/>
      <c r="G75" s="57"/>
      <c r="H75" s="57"/>
      <c r="I75" s="57"/>
      <c r="J75" s="72"/>
    </row>
    <row r="76" spans="2:10" x14ac:dyDescent="0.25">
      <c r="B76" s="57"/>
      <c r="C76" s="57"/>
      <c r="D76" s="57"/>
      <c r="E76" s="57"/>
      <c r="F76" s="57"/>
      <c r="G76" s="57"/>
      <c r="H76" s="57"/>
      <c r="I76" s="57"/>
      <c r="J76" s="72"/>
    </row>
    <row r="77" spans="2:10" x14ac:dyDescent="0.25">
      <c r="B77" s="57"/>
      <c r="C77" s="57"/>
      <c r="D77" s="57"/>
      <c r="E77" s="57"/>
      <c r="F77" s="57"/>
      <c r="G77" s="57"/>
      <c r="H77" s="57"/>
      <c r="I77" s="57"/>
      <c r="J77" s="72"/>
    </row>
    <row r="78" spans="2:10" x14ac:dyDescent="0.25">
      <c r="B78" s="57"/>
      <c r="C78" s="57"/>
      <c r="D78" s="57"/>
      <c r="E78" s="57"/>
      <c r="F78" s="57"/>
      <c r="G78" s="57"/>
      <c r="H78" s="57"/>
      <c r="I78" s="57"/>
      <c r="J78" s="72"/>
    </row>
    <row r="79" spans="2:10" x14ac:dyDescent="0.25">
      <c r="B79" s="57"/>
      <c r="C79" s="57"/>
      <c r="D79" s="57"/>
      <c r="E79" s="57"/>
      <c r="F79" s="57"/>
      <c r="G79" s="57"/>
      <c r="H79" s="57"/>
      <c r="I79" s="57"/>
      <c r="J79" s="72"/>
    </row>
    <row r="80" spans="2:10" x14ac:dyDescent="0.25">
      <c r="B80" s="57"/>
      <c r="C80" s="57"/>
      <c r="D80" s="57"/>
      <c r="E80" s="57"/>
      <c r="F80" s="57"/>
      <c r="G80" s="57"/>
      <c r="H80" s="57"/>
      <c r="I80" s="57"/>
      <c r="J80" s="72"/>
    </row>
    <row r="81" spans="2:10" x14ac:dyDescent="0.25">
      <c r="B81" s="57"/>
      <c r="C81" s="57"/>
      <c r="D81" s="57"/>
      <c r="E81" s="57"/>
      <c r="F81" s="57"/>
      <c r="G81" s="57"/>
      <c r="H81" s="57"/>
      <c r="I81" s="57"/>
      <c r="J81" s="72"/>
    </row>
    <row r="82" spans="2:10" x14ac:dyDescent="0.25">
      <c r="B82" s="57"/>
      <c r="C82" s="57"/>
      <c r="D82" s="57"/>
      <c r="E82" s="57"/>
      <c r="F82" s="57"/>
      <c r="G82" s="57"/>
      <c r="H82" s="57"/>
      <c r="I82" s="57"/>
      <c r="J82" s="72"/>
    </row>
    <row r="83" spans="2:10" x14ac:dyDescent="0.25">
      <c r="B83" s="57"/>
      <c r="C83" s="57"/>
      <c r="D83" s="57"/>
      <c r="E83" s="57"/>
      <c r="F83" s="57"/>
      <c r="G83" s="57"/>
      <c r="H83" s="57"/>
      <c r="I83" s="57"/>
      <c r="J83" s="72"/>
    </row>
    <row r="84" spans="2:10" x14ac:dyDescent="0.25">
      <c r="B84" s="57"/>
      <c r="C84" s="57"/>
      <c r="D84" s="57"/>
      <c r="E84" s="57"/>
      <c r="F84" s="57"/>
      <c r="G84" s="57"/>
      <c r="H84" s="57"/>
      <c r="I84" s="57"/>
      <c r="J84" s="72"/>
    </row>
    <row r="85" spans="2:10" x14ac:dyDescent="0.25">
      <c r="B85" s="57"/>
      <c r="C85" s="57"/>
      <c r="D85" s="57"/>
      <c r="E85" s="57"/>
      <c r="F85" s="57"/>
      <c r="G85" s="57"/>
      <c r="H85" s="57"/>
      <c r="I85" s="57"/>
      <c r="J85" s="72"/>
    </row>
    <row r="86" spans="2:10" x14ac:dyDescent="0.25">
      <c r="B86" s="57"/>
      <c r="C86" s="57"/>
      <c r="D86" s="57"/>
      <c r="E86" s="57"/>
      <c r="F86" s="57"/>
      <c r="G86" s="57"/>
      <c r="H86" s="57"/>
      <c r="I86" s="57"/>
      <c r="J86" s="72"/>
    </row>
    <row r="87" spans="2:10" x14ac:dyDescent="0.25">
      <c r="B87" s="57"/>
      <c r="C87" s="57"/>
      <c r="D87" s="57"/>
      <c r="E87" s="57"/>
      <c r="F87" s="57"/>
      <c r="G87" s="57"/>
      <c r="H87" s="57"/>
      <c r="I87" s="57"/>
      <c r="J87" s="72"/>
    </row>
    <row r="88" spans="2:10" x14ac:dyDescent="0.25">
      <c r="B88" s="57"/>
      <c r="C88" s="57"/>
      <c r="D88" s="57"/>
      <c r="E88" s="57"/>
      <c r="F88" s="57"/>
      <c r="G88" s="57"/>
      <c r="H88" s="57"/>
      <c r="I88" s="57"/>
      <c r="J88" s="72"/>
    </row>
    <row r="89" spans="2:10" x14ac:dyDescent="0.25">
      <c r="B89" s="57"/>
      <c r="C89" s="57"/>
      <c r="D89" s="57"/>
      <c r="E89" s="57"/>
      <c r="F89" s="57"/>
      <c r="G89" s="57"/>
      <c r="H89" s="57"/>
      <c r="I89" s="57"/>
      <c r="J89" s="72"/>
    </row>
  </sheetData>
  <sheetProtection password="9004" sheet="1" objects="1" scenarios="1"/>
  <mergeCells count="120">
    <mergeCell ref="B16:J20"/>
    <mergeCell ref="G43:I43"/>
    <mergeCell ref="B38:F38"/>
    <mergeCell ref="B39:F39"/>
    <mergeCell ref="B40:F40"/>
    <mergeCell ref="B35:F35"/>
    <mergeCell ref="B36:F36"/>
    <mergeCell ref="B37:F37"/>
    <mergeCell ref="G36:I36"/>
    <mergeCell ref="B32:F32"/>
    <mergeCell ref="B33:F33"/>
    <mergeCell ref="B34:F34"/>
    <mergeCell ref="G37:I37"/>
    <mergeCell ref="G38:I38"/>
    <mergeCell ref="G39:I39"/>
    <mergeCell ref="G40:I40"/>
    <mergeCell ref="G41:I41"/>
    <mergeCell ref="G30:I30"/>
    <mergeCell ref="G31:I31"/>
    <mergeCell ref="G32:I32"/>
    <mergeCell ref="G33:I33"/>
    <mergeCell ref="G34:I34"/>
    <mergeCell ref="G35:I35"/>
    <mergeCell ref="G23:I23"/>
    <mergeCell ref="B69:F69"/>
    <mergeCell ref="B70:F70"/>
    <mergeCell ref="B71:F71"/>
    <mergeCell ref="G71:I71"/>
    <mergeCell ref="B66:F66"/>
    <mergeCell ref="B67:F67"/>
    <mergeCell ref="B68:F68"/>
    <mergeCell ref="B52:J60"/>
    <mergeCell ref="B64:F64"/>
    <mergeCell ref="B65:F65"/>
    <mergeCell ref="G64:I64"/>
    <mergeCell ref="B63:F63"/>
    <mergeCell ref="G63:I63"/>
    <mergeCell ref="G66:I66"/>
    <mergeCell ref="G67:I67"/>
    <mergeCell ref="G68:I68"/>
    <mergeCell ref="G69:I69"/>
    <mergeCell ref="G70:I70"/>
    <mergeCell ref="G65:I65"/>
    <mergeCell ref="B78:F78"/>
    <mergeCell ref="B79:F79"/>
    <mergeCell ref="B80:F80"/>
    <mergeCell ref="G79:I79"/>
    <mergeCell ref="B75:F75"/>
    <mergeCell ref="B76:F76"/>
    <mergeCell ref="B77:F77"/>
    <mergeCell ref="B72:F72"/>
    <mergeCell ref="B73:F73"/>
    <mergeCell ref="B74:F74"/>
    <mergeCell ref="G72:I72"/>
    <mergeCell ref="G80:I80"/>
    <mergeCell ref="G73:I73"/>
    <mergeCell ref="G74:I74"/>
    <mergeCell ref="G75:I75"/>
    <mergeCell ref="G76:I76"/>
    <mergeCell ref="G77:I77"/>
    <mergeCell ref="G78:I78"/>
    <mergeCell ref="B87:F87"/>
    <mergeCell ref="B88:F88"/>
    <mergeCell ref="B89:F89"/>
    <mergeCell ref="G87:I87"/>
    <mergeCell ref="B84:F84"/>
    <mergeCell ref="B85:F85"/>
    <mergeCell ref="B86:F86"/>
    <mergeCell ref="G86:I86"/>
    <mergeCell ref="B81:F81"/>
    <mergeCell ref="B82:F82"/>
    <mergeCell ref="B83:F83"/>
    <mergeCell ref="G88:I88"/>
    <mergeCell ref="G89:I89"/>
    <mergeCell ref="G81:I81"/>
    <mergeCell ref="G82:I82"/>
    <mergeCell ref="G83:I83"/>
    <mergeCell ref="G84:I84"/>
    <mergeCell ref="G85:I85"/>
    <mergeCell ref="B31:F31"/>
    <mergeCell ref="G29:I29"/>
    <mergeCell ref="G27:I27"/>
    <mergeCell ref="G28:I28"/>
    <mergeCell ref="G46:I46"/>
    <mergeCell ref="G47:I47"/>
    <mergeCell ref="G48:I48"/>
    <mergeCell ref="G49:I49"/>
    <mergeCell ref="G42:I42"/>
    <mergeCell ref="B47:F47"/>
    <mergeCell ref="B48:F48"/>
    <mergeCell ref="B49:F49"/>
    <mergeCell ref="B44:F44"/>
    <mergeCell ref="B45:F45"/>
    <mergeCell ref="B46:F46"/>
    <mergeCell ref="G44:I44"/>
    <mergeCell ref="G45:I45"/>
    <mergeCell ref="B5:J5"/>
    <mergeCell ref="B4:J4"/>
    <mergeCell ref="B14:J14"/>
    <mergeCell ref="B15:J15"/>
    <mergeCell ref="B22:F22"/>
    <mergeCell ref="G22:I22"/>
    <mergeCell ref="B51:J51"/>
    <mergeCell ref="B62:F62"/>
    <mergeCell ref="G62:I62"/>
    <mergeCell ref="B41:F41"/>
    <mergeCell ref="B42:F42"/>
    <mergeCell ref="B43:F43"/>
    <mergeCell ref="B6:J12"/>
    <mergeCell ref="B23:F23"/>
    <mergeCell ref="B24:F24"/>
    <mergeCell ref="B25:F25"/>
    <mergeCell ref="B26:F26"/>
    <mergeCell ref="B27:F27"/>
    <mergeCell ref="B28:F28"/>
    <mergeCell ref="G24:I24"/>
    <mergeCell ref="G25:I25"/>
    <mergeCell ref="G26:I26"/>
    <mergeCell ref="B29:F29"/>
    <mergeCell ref="B30:F30"/>
  </mergeCells>
  <dataValidations count="1">
    <dataValidation type="list" allowBlank="1" showInputMessage="1" showErrorMessage="1" error="Escolha um valor da lista." sqref="G64:I89 G24:I49">
      <formula1>_Acionamento</formula1>
    </dataValidation>
  </dataValidations>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x14ac:dyDescent="0.25"/>
  <cols>
    <col min="1" max="1" width="3.42578125" style="19" customWidth="1"/>
    <col min="2" max="9" width="17.42578125" style="15" customWidth="1"/>
    <col min="10" max="16384" width="9.140625" style="15"/>
  </cols>
  <sheetData>
    <row r="1" spans="1:10" s="11" customFormat="1" ht="45" customHeight="1" x14ac:dyDescent="0.25"/>
    <row r="2" spans="1:10" s="12" customFormat="1" ht="33" customHeight="1" x14ac:dyDescent="0.25"/>
    <row r="3" spans="1:10" x14ac:dyDescent="0.25">
      <c r="A3" s="13"/>
    </row>
    <row r="4" spans="1:10" ht="24.95" customHeight="1" x14ac:dyDescent="0.25">
      <c r="A4" s="52"/>
      <c r="B4" s="14" t="s">
        <v>148</v>
      </c>
      <c r="C4" s="14"/>
      <c r="D4" s="14"/>
      <c r="E4" s="14"/>
      <c r="F4" s="14"/>
      <c r="G4" s="14"/>
      <c r="H4" s="14"/>
      <c r="I4" s="14"/>
      <c r="J4" s="14"/>
    </row>
    <row r="5" spans="1:10" ht="24.95" customHeight="1" x14ac:dyDescent="0.25">
      <c r="A5" s="52"/>
      <c r="B5" s="53" t="s">
        <v>27</v>
      </c>
      <c r="C5" s="54"/>
      <c r="D5" s="54"/>
      <c r="E5" s="54"/>
      <c r="F5" s="54"/>
      <c r="G5" s="54"/>
      <c r="H5" s="54"/>
      <c r="I5" s="54"/>
      <c r="J5" s="55"/>
    </row>
    <row r="6" spans="1:10" x14ac:dyDescent="0.25">
      <c r="A6" s="18"/>
      <c r="B6" s="83" t="s">
        <v>216</v>
      </c>
      <c r="C6" s="84"/>
      <c r="D6" s="84"/>
      <c r="E6" s="84"/>
      <c r="F6" s="84"/>
      <c r="G6" s="84"/>
      <c r="H6" s="84"/>
      <c r="I6" s="84"/>
      <c r="J6" s="85"/>
    </row>
    <row r="7" spans="1:10" x14ac:dyDescent="0.25">
      <c r="A7" s="18"/>
      <c r="B7" s="86"/>
      <c r="C7" s="87"/>
      <c r="D7" s="87"/>
      <c r="E7" s="87"/>
      <c r="F7" s="87"/>
      <c r="G7" s="87"/>
      <c r="H7" s="87"/>
      <c r="I7" s="87"/>
      <c r="J7" s="88"/>
    </row>
    <row r="8" spans="1:10" x14ac:dyDescent="0.25">
      <c r="A8" s="18"/>
      <c r="B8" s="86"/>
      <c r="C8" s="87"/>
      <c r="D8" s="87"/>
      <c r="E8" s="87"/>
      <c r="F8" s="87"/>
      <c r="G8" s="87"/>
      <c r="H8" s="87"/>
      <c r="I8" s="87"/>
      <c r="J8" s="88"/>
    </row>
    <row r="9" spans="1:10" x14ac:dyDescent="0.25">
      <c r="A9" s="18"/>
      <c r="B9" s="86"/>
      <c r="C9" s="87"/>
      <c r="D9" s="87"/>
      <c r="E9" s="87"/>
      <c r="F9" s="87"/>
      <c r="G9" s="87"/>
      <c r="H9" s="87"/>
      <c r="I9" s="87"/>
      <c r="J9" s="88"/>
    </row>
    <row r="10" spans="1:10" x14ac:dyDescent="0.25">
      <c r="A10" s="18"/>
      <c r="B10" s="86"/>
      <c r="C10" s="87"/>
      <c r="D10" s="87"/>
      <c r="E10" s="87"/>
      <c r="F10" s="87"/>
      <c r="G10" s="87"/>
      <c r="H10" s="87"/>
      <c r="I10" s="87"/>
      <c r="J10" s="88"/>
    </row>
    <row r="11" spans="1:10" x14ac:dyDescent="0.25">
      <c r="A11" s="17"/>
      <c r="B11" s="86"/>
      <c r="C11" s="87"/>
      <c r="D11" s="87"/>
      <c r="E11" s="87"/>
      <c r="F11" s="87"/>
      <c r="G11" s="87"/>
      <c r="H11" s="87"/>
      <c r="I11" s="87"/>
      <c r="J11" s="88"/>
    </row>
    <row r="12" spans="1:10" x14ac:dyDescent="0.25">
      <c r="A12" s="18"/>
      <c r="B12" s="89"/>
      <c r="C12" s="90"/>
      <c r="D12" s="90"/>
      <c r="E12" s="90"/>
      <c r="F12" s="90"/>
      <c r="G12" s="90"/>
      <c r="H12" s="90"/>
      <c r="I12" s="90"/>
      <c r="J12" s="91"/>
    </row>
    <row r="13" spans="1:10" x14ac:dyDescent="0.25">
      <c r="A13" s="18"/>
    </row>
    <row r="14" spans="1:10" ht="24.95" customHeight="1" x14ac:dyDescent="0.25">
      <c r="A14" s="18"/>
      <c r="B14" s="14" t="s">
        <v>28</v>
      </c>
      <c r="C14" s="14"/>
      <c r="D14" s="14"/>
      <c r="E14" s="14"/>
      <c r="F14" s="14"/>
      <c r="G14" s="14"/>
      <c r="H14" s="14"/>
      <c r="I14" s="14"/>
      <c r="J14" s="14"/>
    </row>
    <row r="15" spans="1:10" ht="24.95" customHeight="1" x14ac:dyDescent="0.25">
      <c r="B15" s="53" t="s">
        <v>29</v>
      </c>
      <c r="C15" s="54"/>
      <c r="D15" s="54"/>
      <c r="E15" s="54"/>
      <c r="F15" s="54"/>
      <c r="G15" s="54"/>
      <c r="H15" s="54"/>
      <c r="I15" s="54"/>
      <c r="J15" s="55"/>
    </row>
    <row r="16" spans="1:10" x14ac:dyDescent="0.25">
      <c r="B16" s="92" t="s">
        <v>108</v>
      </c>
      <c r="C16" s="93"/>
      <c r="D16" s="93"/>
      <c r="E16" s="93"/>
      <c r="F16" s="93"/>
      <c r="G16" s="93"/>
      <c r="H16" s="93"/>
      <c r="I16" s="93"/>
      <c r="J16" s="94"/>
    </row>
    <row r="17" spans="2:10" x14ac:dyDescent="0.25">
      <c r="B17" s="95"/>
      <c r="C17" s="96"/>
      <c r="D17" s="96"/>
      <c r="E17" s="96"/>
      <c r="F17" s="96"/>
      <c r="G17" s="96"/>
      <c r="H17" s="96"/>
      <c r="I17" s="96"/>
      <c r="J17" s="97"/>
    </row>
    <row r="18" spans="2:10" x14ac:dyDescent="0.25">
      <c r="B18" s="95"/>
      <c r="C18" s="96"/>
      <c r="D18" s="96"/>
      <c r="E18" s="96"/>
      <c r="F18" s="96"/>
      <c r="G18" s="96"/>
      <c r="H18" s="96"/>
      <c r="I18" s="96"/>
      <c r="J18" s="97"/>
    </row>
    <row r="19" spans="2:10" x14ac:dyDescent="0.25">
      <c r="B19" s="95"/>
      <c r="C19" s="96"/>
      <c r="D19" s="96"/>
      <c r="E19" s="96"/>
      <c r="F19" s="96"/>
      <c r="G19" s="96"/>
      <c r="H19" s="96"/>
      <c r="I19" s="96"/>
      <c r="J19" s="97"/>
    </row>
    <row r="20" spans="2:10" x14ac:dyDescent="0.25">
      <c r="B20" s="98"/>
      <c r="C20" s="99"/>
      <c r="D20" s="99"/>
      <c r="E20" s="99"/>
      <c r="F20" s="99"/>
      <c r="G20" s="99"/>
      <c r="H20" s="99"/>
      <c r="I20" s="99"/>
      <c r="J20" s="100"/>
    </row>
    <row r="22" spans="2:10" ht="24.95" customHeight="1" x14ac:dyDescent="0.25">
      <c r="B22" s="14" t="s">
        <v>30</v>
      </c>
      <c r="C22" s="14"/>
      <c r="D22" s="14"/>
      <c r="E22" s="14"/>
      <c r="F22" s="14"/>
      <c r="G22" s="79" t="s">
        <v>145</v>
      </c>
      <c r="H22" s="79"/>
      <c r="I22" s="79"/>
      <c r="J22" s="56">
        <f>SUMIF(J24:J49,"&gt;0")</f>
        <v>2.7777777777777776E-2</v>
      </c>
    </row>
    <row r="23" spans="2:10" ht="24.95" customHeight="1" x14ac:dyDescent="0.25">
      <c r="B23" s="60" t="s">
        <v>33</v>
      </c>
      <c r="C23" s="60"/>
      <c r="D23" s="60"/>
      <c r="E23" s="60"/>
      <c r="F23" s="60"/>
      <c r="G23" s="29" t="s">
        <v>32</v>
      </c>
      <c r="H23" s="29"/>
      <c r="I23" s="29"/>
      <c r="J23" s="31" t="s">
        <v>31</v>
      </c>
    </row>
    <row r="24" spans="2:10" ht="50.25" customHeight="1" x14ac:dyDescent="0.25">
      <c r="B24" s="64" t="s">
        <v>77</v>
      </c>
      <c r="C24" s="64"/>
      <c r="D24" s="64"/>
      <c r="E24" s="64"/>
      <c r="F24" s="64"/>
      <c r="G24" s="64" t="s">
        <v>97</v>
      </c>
      <c r="H24" s="64"/>
      <c r="I24" s="64"/>
      <c r="J24" s="101">
        <v>1.7361111111111112E-2</v>
      </c>
    </row>
    <row r="25" spans="2:10" ht="63.75" customHeight="1" x14ac:dyDescent="0.25">
      <c r="B25" s="64" t="s">
        <v>78</v>
      </c>
      <c r="C25" s="64"/>
      <c r="D25" s="64"/>
      <c r="E25" s="64"/>
      <c r="F25" s="64"/>
      <c r="G25" s="64" t="s">
        <v>98</v>
      </c>
      <c r="H25" s="64"/>
      <c r="I25" s="64"/>
      <c r="J25" s="101">
        <v>1.0416666666666666E-2</v>
      </c>
    </row>
    <row r="26" spans="2:10" ht="64.5" customHeight="1" x14ac:dyDescent="0.25">
      <c r="B26" s="57"/>
      <c r="C26" s="57"/>
      <c r="D26" s="57"/>
      <c r="E26" s="57"/>
      <c r="F26" s="57"/>
      <c r="G26" s="57"/>
      <c r="H26" s="57"/>
      <c r="I26" s="57"/>
      <c r="J26" s="80"/>
    </row>
    <row r="27" spans="2:10" ht="41.25" customHeight="1" x14ac:dyDescent="0.25">
      <c r="B27" s="57"/>
      <c r="C27" s="57"/>
      <c r="D27" s="57"/>
      <c r="E27" s="57"/>
      <c r="F27" s="57"/>
      <c r="G27" s="57"/>
      <c r="H27" s="57"/>
      <c r="I27" s="57"/>
      <c r="J27" s="80"/>
    </row>
    <row r="28" spans="2:10" ht="41.25" customHeight="1" x14ac:dyDescent="0.25">
      <c r="B28" s="57"/>
      <c r="C28" s="57"/>
      <c r="D28" s="57"/>
      <c r="E28" s="57"/>
      <c r="F28" s="57"/>
      <c r="G28" s="57"/>
      <c r="H28" s="57"/>
      <c r="I28" s="57"/>
      <c r="J28" s="80"/>
    </row>
    <row r="29" spans="2:10" ht="41.25" customHeight="1" x14ac:dyDescent="0.25">
      <c r="B29" s="57"/>
      <c r="C29" s="57"/>
      <c r="D29" s="57"/>
      <c r="E29" s="57"/>
      <c r="F29" s="57"/>
      <c r="G29" s="57"/>
      <c r="H29" s="57"/>
      <c r="I29" s="57"/>
      <c r="J29" s="80"/>
    </row>
    <row r="30" spans="2:10" ht="41.25" customHeight="1" x14ac:dyDescent="0.25">
      <c r="B30" s="57"/>
      <c r="C30" s="57"/>
      <c r="D30" s="57"/>
      <c r="E30" s="57"/>
      <c r="F30" s="57"/>
      <c r="G30" s="57"/>
      <c r="H30" s="57"/>
      <c r="I30" s="57"/>
      <c r="J30" s="80"/>
    </row>
    <row r="31" spans="2:10" ht="41.25" customHeight="1" x14ac:dyDescent="0.25">
      <c r="B31" s="57"/>
      <c r="C31" s="57"/>
      <c r="D31" s="57"/>
      <c r="E31" s="57"/>
      <c r="F31" s="57"/>
      <c r="G31" s="57"/>
      <c r="H31" s="57"/>
      <c r="I31" s="57"/>
      <c r="J31" s="80"/>
    </row>
    <row r="32" spans="2:10" ht="41.25" customHeight="1" x14ac:dyDescent="0.25">
      <c r="B32" s="57"/>
      <c r="C32" s="57"/>
      <c r="D32" s="57"/>
      <c r="E32" s="57"/>
      <c r="F32" s="57"/>
      <c r="G32" s="57"/>
      <c r="H32" s="57"/>
      <c r="I32" s="57"/>
      <c r="J32" s="80"/>
    </row>
    <row r="33" spans="2:10" x14ac:dyDescent="0.25">
      <c r="B33" s="57"/>
      <c r="C33" s="57"/>
      <c r="D33" s="57"/>
      <c r="E33" s="57"/>
      <c r="F33" s="57"/>
      <c r="G33" s="57"/>
      <c r="H33" s="57"/>
      <c r="I33" s="57"/>
      <c r="J33" s="80"/>
    </row>
    <row r="34" spans="2:10" x14ac:dyDescent="0.25">
      <c r="B34" s="57"/>
      <c r="C34" s="57"/>
      <c r="D34" s="57"/>
      <c r="E34" s="57"/>
      <c r="F34" s="57"/>
      <c r="G34" s="57"/>
      <c r="H34" s="57"/>
      <c r="I34" s="57"/>
      <c r="J34" s="80"/>
    </row>
    <row r="35" spans="2:10" x14ac:dyDescent="0.25">
      <c r="B35" s="57"/>
      <c r="C35" s="57"/>
      <c r="D35" s="57"/>
      <c r="E35" s="57"/>
      <c r="F35" s="57"/>
      <c r="G35" s="57"/>
      <c r="H35" s="57"/>
      <c r="I35" s="57"/>
      <c r="J35" s="80"/>
    </row>
    <row r="36" spans="2:10" x14ac:dyDescent="0.25">
      <c r="B36" s="57"/>
      <c r="C36" s="57"/>
      <c r="D36" s="57"/>
      <c r="E36" s="57"/>
      <c r="F36" s="57"/>
      <c r="G36" s="57"/>
      <c r="H36" s="57"/>
      <c r="I36" s="57"/>
      <c r="J36" s="80"/>
    </row>
    <row r="37" spans="2:10" x14ac:dyDescent="0.25">
      <c r="B37" s="57"/>
      <c r="C37" s="57"/>
      <c r="D37" s="57"/>
      <c r="E37" s="57"/>
      <c r="F37" s="57"/>
      <c r="G37" s="57"/>
      <c r="H37" s="57"/>
      <c r="I37" s="57"/>
      <c r="J37" s="80"/>
    </row>
    <row r="38" spans="2:10" x14ac:dyDescent="0.25">
      <c r="B38" s="57"/>
      <c r="C38" s="57"/>
      <c r="D38" s="57"/>
      <c r="E38" s="57"/>
      <c r="F38" s="57"/>
      <c r="G38" s="57"/>
      <c r="H38" s="57"/>
      <c r="I38" s="57"/>
      <c r="J38" s="80"/>
    </row>
    <row r="39" spans="2:10" x14ac:dyDescent="0.25">
      <c r="B39" s="57"/>
      <c r="C39" s="57"/>
      <c r="D39" s="57"/>
      <c r="E39" s="57"/>
      <c r="F39" s="57"/>
      <c r="G39" s="57"/>
      <c r="H39" s="57"/>
      <c r="I39" s="57"/>
      <c r="J39" s="80"/>
    </row>
    <row r="40" spans="2:10" x14ac:dyDescent="0.25">
      <c r="B40" s="57"/>
      <c r="C40" s="57"/>
      <c r="D40" s="57"/>
      <c r="E40" s="57"/>
      <c r="F40" s="57"/>
      <c r="G40" s="57"/>
      <c r="H40" s="57"/>
      <c r="I40" s="57"/>
      <c r="J40" s="80"/>
    </row>
    <row r="41" spans="2:10" x14ac:dyDescent="0.25">
      <c r="B41" s="57"/>
      <c r="C41" s="57"/>
      <c r="D41" s="57"/>
      <c r="E41" s="57"/>
      <c r="F41" s="57"/>
      <c r="G41" s="57"/>
      <c r="H41" s="57"/>
      <c r="I41" s="57"/>
      <c r="J41" s="80"/>
    </row>
    <row r="42" spans="2:10" x14ac:dyDescent="0.25">
      <c r="B42" s="57"/>
      <c r="C42" s="57"/>
      <c r="D42" s="57"/>
      <c r="E42" s="57"/>
      <c r="F42" s="57"/>
      <c r="G42" s="57"/>
      <c r="H42" s="57"/>
      <c r="I42" s="57"/>
      <c r="J42" s="80"/>
    </row>
    <row r="43" spans="2:10" x14ac:dyDescent="0.25">
      <c r="B43" s="57"/>
      <c r="C43" s="57"/>
      <c r="D43" s="57"/>
      <c r="E43" s="57"/>
      <c r="F43" s="57"/>
      <c r="G43" s="57"/>
      <c r="H43" s="57"/>
      <c r="I43" s="57"/>
      <c r="J43" s="80"/>
    </row>
    <row r="44" spans="2:10" x14ac:dyDescent="0.25">
      <c r="B44" s="57"/>
      <c r="C44" s="57"/>
      <c r="D44" s="57"/>
      <c r="E44" s="57"/>
      <c r="F44" s="57"/>
      <c r="G44" s="57"/>
      <c r="H44" s="57"/>
      <c r="I44" s="57"/>
      <c r="J44" s="80"/>
    </row>
    <row r="45" spans="2:10" x14ac:dyDescent="0.25">
      <c r="B45" s="57"/>
      <c r="C45" s="57"/>
      <c r="D45" s="57"/>
      <c r="E45" s="57"/>
      <c r="F45" s="57"/>
      <c r="G45" s="57"/>
      <c r="H45" s="57"/>
      <c r="I45" s="57"/>
      <c r="J45" s="80"/>
    </row>
    <row r="46" spans="2:10" x14ac:dyDescent="0.25">
      <c r="B46" s="57"/>
      <c r="C46" s="57"/>
      <c r="D46" s="57"/>
      <c r="E46" s="57"/>
      <c r="F46" s="57"/>
      <c r="G46" s="57"/>
      <c r="H46" s="57"/>
      <c r="I46" s="57"/>
      <c r="J46" s="80"/>
    </row>
    <row r="47" spans="2:10" x14ac:dyDescent="0.25">
      <c r="B47" s="57"/>
      <c r="C47" s="57"/>
      <c r="D47" s="57"/>
      <c r="E47" s="57"/>
      <c r="F47" s="57"/>
      <c r="G47" s="57"/>
      <c r="H47" s="57"/>
      <c r="I47" s="57"/>
      <c r="J47" s="80"/>
    </row>
    <row r="48" spans="2:10" x14ac:dyDescent="0.25">
      <c r="B48" s="57"/>
      <c r="C48" s="57"/>
      <c r="D48" s="57"/>
      <c r="E48" s="57"/>
      <c r="F48" s="57"/>
      <c r="G48" s="57"/>
      <c r="H48" s="57"/>
      <c r="I48" s="57"/>
      <c r="J48" s="80"/>
    </row>
    <row r="49" spans="2:10" x14ac:dyDescent="0.25">
      <c r="B49" s="57"/>
      <c r="C49" s="57"/>
      <c r="D49" s="57"/>
      <c r="E49" s="57"/>
      <c r="F49" s="57"/>
      <c r="G49" s="57"/>
      <c r="H49" s="57"/>
      <c r="I49" s="57"/>
      <c r="J49" s="80"/>
    </row>
    <row r="50" spans="2:10" x14ac:dyDescent="0.25">
      <c r="B50" s="81"/>
      <c r="C50" s="81"/>
      <c r="D50" s="81"/>
      <c r="E50" s="81"/>
      <c r="F50" s="81"/>
      <c r="G50" s="81"/>
      <c r="H50" s="81"/>
      <c r="I50" s="81"/>
      <c r="J50" s="82"/>
    </row>
    <row r="51" spans="2:10" ht="24.95" customHeight="1" x14ac:dyDescent="0.25">
      <c r="B51" s="53" t="s">
        <v>34</v>
      </c>
      <c r="C51" s="54"/>
      <c r="D51" s="54"/>
      <c r="E51" s="54"/>
      <c r="F51" s="54"/>
      <c r="G51" s="54"/>
      <c r="H51" s="54"/>
      <c r="I51" s="54"/>
      <c r="J51" s="55"/>
    </row>
    <row r="52" spans="2:10" x14ac:dyDescent="0.25">
      <c r="B52" s="66" t="s">
        <v>35</v>
      </c>
      <c r="C52" s="67"/>
      <c r="D52" s="67"/>
      <c r="E52" s="67"/>
      <c r="F52" s="67"/>
      <c r="G52" s="67"/>
      <c r="H52" s="67"/>
      <c r="I52" s="67"/>
      <c r="J52" s="68"/>
    </row>
    <row r="53" spans="2:10" x14ac:dyDescent="0.25">
      <c r="B53" s="66"/>
      <c r="C53" s="67"/>
      <c r="D53" s="67"/>
      <c r="E53" s="67"/>
      <c r="F53" s="67"/>
      <c r="G53" s="67"/>
      <c r="H53" s="67"/>
      <c r="I53" s="67"/>
      <c r="J53" s="68"/>
    </row>
    <row r="54" spans="2:10" x14ac:dyDescent="0.25">
      <c r="B54" s="66"/>
      <c r="C54" s="67"/>
      <c r="D54" s="67"/>
      <c r="E54" s="67"/>
      <c r="F54" s="67"/>
      <c r="G54" s="67"/>
      <c r="H54" s="67"/>
      <c r="I54" s="67"/>
      <c r="J54" s="68"/>
    </row>
    <row r="55" spans="2:10" x14ac:dyDescent="0.25">
      <c r="B55" s="66"/>
      <c r="C55" s="67"/>
      <c r="D55" s="67"/>
      <c r="E55" s="67"/>
      <c r="F55" s="67"/>
      <c r="G55" s="67"/>
      <c r="H55" s="67"/>
      <c r="I55" s="67"/>
      <c r="J55" s="68"/>
    </row>
    <row r="56" spans="2:10" x14ac:dyDescent="0.25">
      <c r="B56" s="66"/>
      <c r="C56" s="67"/>
      <c r="D56" s="67"/>
      <c r="E56" s="67"/>
      <c r="F56" s="67"/>
      <c r="G56" s="67"/>
      <c r="H56" s="67"/>
      <c r="I56" s="67"/>
      <c r="J56" s="68"/>
    </row>
    <row r="57" spans="2:10" x14ac:dyDescent="0.25">
      <c r="B57" s="66"/>
      <c r="C57" s="67"/>
      <c r="D57" s="67"/>
      <c r="E57" s="67"/>
      <c r="F57" s="67"/>
      <c r="G57" s="67"/>
      <c r="H57" s="67"/>
      <c r="I57" s="67"/>
      <c r="J57" s="68"/>
    </row>
    <row r="58" spans="2:10" x14ac:dyDescent="0.25">
      <c r="B58" s="66"/>
      <c r="C58" s="67"/>
      <c r="D58" s="67"/>
      <c r="E58" s="67"/>
      <c r="F58" s="67"/>
      <c r="G58" s="67"/>
      <c r="H58" s="67"/>
      <c r="I58" s="67"/>
      <c r="J58" s="68"/>
    </row>
    <row r="59" spans="2:10" x14ac:dyDescent="0.25">
      <c r="B59" s="66"/>
      <c r="C59" s="67"/>
      <c r="D59" s="67"/>
      <c r="E59" s="67"/>
      <c r="F59" s="67"/>
      <c r="G59" s="67"/>
      <c r="H59" s="67"/>
      <c r="I59" s="67"/>
      <c r="J59" s="68"/>
    </row>
    <row r="60" spans="2:10" x14ac:dyDescent="0.25">
      <c r="B60" s="66"/>
      <c r="C60" s="67"/>
      <c r="D60" s="67"/>
      <c r="E60" s="67"/>
      <c r="F60" s="67"/>
      <c r="G60" s="67"/>
      <c r="H60" s="67"/>
      <c r="I60" s="67"/>
      <c r="J60" s="68"/>
    </row>
    <row r="62" spans="2:10" ht="24.95" customHeight="1" x14ac:dyDescent="0.25">
      <c r="B62" s="14" t="s">
        <v>36</v>
      </c>
      <c r="C62" s="14"/>
      <c r="D62" s="14"/>
      <c r="E62" s="14"/>
      <c r="F62" s="14"/>
      <c r="G62" s="29" t="s">
        <v>145</v>
      </c>
      <c r="H62" s="29"/>
      <c r="I62" s="29"/>
      <c r="J62" s="56">
        <f>SUMIF(J64:J89,"&gt;0")</f>
        <v>2.7777777777777776E-2</v>
      </c>
    </row>
    <row r="63" spans="2:10" ht="24.95" customHeight="1" x14ac:dyDescent="0.25">
      <c r="B63" s="60" t="s">
        <v>33</v>
      </c>
      <c r="C63" s="60"/>
      <c r="D63" s="60"/>
      <c r="E63" s="60"/>
      <c r="F63" s="60"/>
      <c r="G63" s="29" t="s">
        <v>32</v>
      </c>
      <c r="H63" s="29"/>
      <c r="I63" s="29"/>
      <c r="J63" s="31" t="s">
        <v>31</v>
      </c>
    </row>
    <row r="64" spans="2:10" ht="54.75" customHeight="1" x14ac:dyDescent="0.25">
      <c r="B64" s="57" t="s">
        <v>79</v>
      </c>
      <c r="C64" s="57"/>
      <c r="D64" s="57"/>
      <c r="E64" s="57"/>
      <c r="F64" s="57"/>
      <c r="G64" s="57" t="s">
        <v>97</v>
      </c>
      <c r="H64" s="57"/>
      <c r="I64" s="57"/>
      <c r="J64" s="80">
        <v>1.7361111111111112E-2</v>
      </c>
    </row>
    <row r="65" spans="2:10" ht="54.75" customHeight="1" x14ac:dyDescent="0.25">
      <c r="B65" s="57" t="s">
        <v>80</v>
      </c>
      <c r="C65" s="57"/>
      <c r="D65" s="57"/>
      <c r="E65" s="57"/>
      <c r="F65" s="57"/>
      <c r="G65" s="57" t="s">
        <v>98</v>
      </c>
      <c r="H65" s="57"/>
      <c r="I65" s="57"/>
      <c r="J65" s="80">
        <v>1.0416666666666666E-2</v>
      </c>
    </row>
    <row r="66" spans="2:10" ht="54.75" customHeight="1" x14ac:dyDescent="0.25">
      <c r="B66" s="57"/>
      <c r="C66" s="57"/>
      <c r="D66" s="57"/>
      <c r="E66" s="57"/>
      <c r="F66" s="57"/>
      <c r="G66" s="57"/>
      <c r="H66" s="57"/>
      <c r="I66" s="57"/>
      <c r="J66" s="80"/>
    </row>
    <row r="67" spans="2:10" ht="54.75" customHeight="1" x14ac:dyDescent="0.25">
      <c r="B67" s="57"/>
      <c r="C67" s="57"/>
      <c r="D67" s="57"/>
      <c r="E67" s="57"/>
      <c r="F67" s="57"/>
      <c r="G67" s="57"/>
      <c r="H67" s="57"/>
      <c r="I67" s="57"/>
      <c r="J67" s="80"/>
    </row>
    <row r="68" spans="2:10" ht="54.75" customHeight="1" x14ac:dyDescent="0.25">
      <c r="B68" s="57"/>
      <c r="C68" s="57"/>
      <c r="D68" s="57"/>
      <c r="E68" s="57"/>
      <c r="F68" s="57"/>
      <c r="G68" s="57"/>
      <c r="H68" s="57"/>
      <c r="I68" s="57"/>
      <c r="J68" s="80"/>
    </row>
    <row r="69" spans="2:10" ht="54.75" customHeight="1" x14ac:dyDescent="0.25">
      <c r="B69" s="57"/>
      <c r="C69" s="57"/>
      <c r="D69" s="57"/>
      <c r="E69" s="57"/>
      <c r="F69" s="57"/>
      <c r="G69" s="57"/>
      <c r="H69" s="57"/>
      <c r="I69" s="57"/>
      <c r="J69" s="80"/>
    </row>
    <row r="70" spans="2:10" x14ac:dyDescent="0.25">
      <c r="B70" s="57"/>
      <c r="C70" s="57"/>
      <c r="D70" s="57"/>
      <c r="E70" s="57"/>
      <c r="F70" s="57"/>
      <c r="G70" s="57"/>
      <c r="H70" s="57"/>
      <c r="I70" s="57"/>
      <c r="J70" s="80"/>
    </row>
    <row r="71" spans="2:10" x14ac:dyDescent="0.25">
      <c r="B71" s="57"/>
      <c r="C71" s="57"/>
      <c r="D71" s="57"/>
      <c r="E71" s="57"/>
      <c r="F71" s="57"/>
      <c r="G71" s="57"/>
      <c r="H71" s="57"/>
      <c r="I71" s="57"/>
      <c r="J71" s="80"/>
    </row>
    <row r="72" spans="2:10" x14ac:dyDescent="0.25">
      <c r="B72" s="57"/>
      <c r="C72" s="57"/>
      <c r="D72" s="57"/>
      <c r="E72" s="57"/>
      <c r="F72" s="57"/>
      <c r="G72" s="57"/>
      <c r="H72" s="57"/>
      <c r="I72" s="57"/>
      <c r="J72" s="80"/>
    </row>
    <row r="73" spans="2:10" x14ac:dyDescent="0.25">
      <c r="B73" s="57"/>
      <c r="C73" s="57"/>
      <c r="D73" s="57"/>
      <c r="E73" s="57"/>
      <c r="F73" s="57"/>
      <c r="G73" s="57"/>
      <c r="H73" s="57"/>
      <c r="I73" s="57"/>
      <c r="J73" s="80"/>
    </row>
    <row r="74" spans="2:10" x14ac:dyDescent="0.25">
      <c r="B74" s="57"/>
      <c r="C74" s="57"/>
      <c r="D74" s="57"/>
      <c r="E74" s="57"/>
      <c r="F74" s="57"/>
      <c r="G74" s="57"/>
      <c r="H74" s="57"/>
      <c r="I74" s="57"/>
      <c r="J74" s="80"/>
    </row>
    <row r="75" spans="2:10" x14ac:dyDescent="0.25">
      <c r="B75" s="57"/>
      <c r="C75" s="57"/>
      <c r="D75" s="57"/>
      <c r="E75" s="57"/>
      <c r="F75" s="57"/>
      <c r="G75" s="57"/>
      <c r="H75" s="57"/>
      <c r="I75" s="57"/>
      <c r="J75" s="80"/>
    </row>
    <row r="76" spans="2:10" x14ac:dyDescent="0.25">
      <c r="B76" s="57"/>
      <c r="C76" s="57"/>
      <c r="D76" s="57"/>
      <c r="E76" s="57"/>
      <c r="F76" s="57"/>
      <c r="G76" s="57"/>
      <c r="H76" s="57"/>
      <c r="I76" s="57"/>
      <c r="J76" s="80"/>
    </row>
    <row r="77" spans="2:10" x14ac:dyDescent="0.25">
      <c r="B77" s="57"/>
      <c r="C77" s="57"/>
      <c r="D77" s="57"/>
      <c r="E77" s="57"/>
      <c r="F77" s="57"/>
      <c r="G77" s="57"/>
      <c r="H77" s="57"/>
      <c r="I77" s="57"/>
      <c r="J77" s="80"/>
    </row>
    <row r="78" spans="2:10" x14ac:dyDescent="0.25">
      <c r="B78" s="57"/>
      <c r="C78" s="57"/>
      <c r="D78" s="57"/>
      <c r="E78" s="57"/>
      <c r="F78" s="57"/>
      <c r="G78" s="57"/>
      <c r="H78" s="57"/>
      <c r="I78" s="57"/>
      <c r="J78" s="80"/>
    </row>
    <row r="79" spans="2:10" x14ac:dyDescent="0.25">
      <c r="B79" s="57"/>
      <c r="C79" s="57"/>
      <c r="D79" s="57"/>
      <c r="E79" s="57"/>
      <c r="F79" s="57"/>
      <c r="G79" s="57"/>
      <c r="H79" s="57"/>
      <c r="I79" s="57"/>
      <c r="J79" s="80"/>
    </row>
    <row r="80" spans="2:10" x14ac:dyDescent="0.25">
      <c r="B80" s="57"/>
      <c r="C80" s="57"/>
      <c r="D80" s="57"/>
      <c r="E80" s="57"/>
      <c r="F80" s="57"/>
      <c r="G80" s="57"/>
      <c r="H80" s="57"/>
      <c r="I80" s="57"/>
      <c r="J80" s="80"/>
    </row>
    <row r="81" spans="2:10" x14ac:dyDescent="0.25">
      <c r="B81" s="57"/>
      <c r="C81" s="57"/>
      <c r="D81" s="57"/>
      <c r="E81" s="57"/>
      <c r="F81" s="57"/>
      <c r="G81" s="57"/>
      <c r="H81" s="57"/>
      <c r="I81" s="57"/>
      <c r="J81" s="80"/>
    </row>
    <row r="82" spans="2:10" x14ac:dyDescent="0.25">
      <c r="B82" s="57"/>
      <c r="C82" s="57"/>
      <c r="D82" s="57"/>
      <c r="E82" s="57"/>
      <c r="F82" s="57"/>
      <c r="G82" s="57"/>
      <c r="H82" s="57"/>
      <c r="I82" s="57"/>
      <c r="J82" s="80"/>
    </row>
    <row r="83" spans="2:10" x14ac:dyDescent="0.25">
      <c r="B83" s="57"/>
      <c r="C83" s="57"/>
      <c r="D83" s="57"/>
      <c r="E83" s="57"/>
      <c r="F83" s="57"/>
      <c r="G83" s="57"/>
      <c r="H83" s="57"/>
      <c r="I83" s="57"/>
      <c r="J83" s="80"/>
    </row>
    <row r="84" spans="2:10" x14ac:dyDescent="0.25">
      <c r="B84" s="57"/>
      <c r="C84" s="57"/>
      <c r="D84" s="57"/>
      <c r="E84" s="57"/>
      <c r="F84" s="57"/>
      <c r="G84" s="57"/>
      <c r="H84" s="57"/>
      <c r="I84" s="57"/>
      <c r="J84" s="80"/>
    </row>
    <row r="85" spans="2:10" x14ac:dyDescent="0.25">
      <c r="B85" s="57"/>
      <c r="C85" s="57"/>
      <c r="D85" s="57"/>
      <c r="E85" s="57"/>
      <c r="F85" s="57"/>
      <c r="G85" s="57"/>
      <c r="H85" s="57"/>
      <c r="I85" s="57"/>
      <c r="J85" s="80"/>
    </row>
    <row r="86" spans="2:10" x14ac:dyDescent="0.25">
      <c r="B86" s="57"/>
      <c r="C86" s="57"/>
      <c r="D86" s="57"/>
      <c r="E86" s="57"/>
      <c r="F86" s="57"/>
      <c r="G86" s="57"/>
      <c r="H86" s="57"/>
      <c r="I86" s="57"/>
      <c r="J86" s="80"/>
    </row>
    <row r="87" spans="2:10" x14ac:dyDescent="0.25">
      <c r="B87" s="57"/>
      <c r="C87" s="57"/>
      <c r="D87" s="57"/>
      <c r="E87" s="57"/>
      <c r="F87" s="57"/>
      <c r="G87" s="57"/>
      <c r="H87" s="57"/>
      <c r="I87" s="57"/>
      <c r="J87" s="80"/>
    </row>
    <row r="88" spans="2:10" x14ac:dyDescent="0.25">
      <c r="B88" s="57"/>
      <c r="C88" s="57"/>
      <c r="D88" s="57"/>
      <c r="E88" s="57"/>
      <c r="F88" s="57"/>
      <c r="G88" s="57"/>
      <c r="H88" s="57"/>
      <c r="I88" s="57"/>
      <c r="J88" s="80"/>
    </row>
    <row r="89" spans="2:10" x14ac:dyDescent="0.25">
      <c r="B89" s="57"/>
      <c r="C89" s="57"/>
      <c r="D89" s="57"/>
      <c r="E89" s="57"/>
      <c r="F89" s="57"/>
      <c r="G89" s="57"/>
      <c r="H89" s="57"/>
      <c r="I89" s="57"/>
      <c r="J89" s="80"/>
    </row>
  </sheetData>
  <sheetProtection password="9004" sheet="1" objects="1" scenarios="1"/>
  <mergeCells count="120">
    <mergeCell ref="B16:J20"/>
    <mergeCell ref="G43:I43"/>
    <mergeCell ref="B38:F38"/>
    <mergeCell ref="B39:F39"/>
    <mergeCell ref="B40:F40"/>
    <mergeCell ref="B35:F35"/>
    <mergeCell ref="B36:F36"/>
    <mergeCell ref="B37:F37"/>
    <mergeCell ref="G36:I36"/>
    <mergeCell ref="B32:F32"/>
    <mergeCell ref="B33:F33"/>
    <mergeCell ref="B34:F34"/>
    <mergeCell ref="G37:I37"/>
    <mergeCell ref="G38:I38"/>
    <mergeCell ref="G39:I39"/>
    <mergeCell ref="G40:I40"/>
    <mergeCell ref="G41:I41"/>
    <mergeCell ref="G30:I30"/>
    <mergeCell ref="G31:I31"/>
    <mergeCell ref="G32:I32"/>
    <mergeCell ref="G33:I33"/>
    <mergeCell ref="G34:I34"/>
    <mergeCell ref="G35:I35"/>
    <mergeCell ref="G23:I23"/>
    <mergeCell ref="B69:F69"/>
    <mergeCell ref="B70:F70"/>
    <mergeCell ref="B71:F71"/>
    <mergeCell ref="G71:I71"/>
    <mergeCell ref="B66:F66"/>
    <mergeCell ref="B67:F67"/>
    <mergeCell ref="B68:F68"/>
    <mergeCell ref="B52:J60"/>
    <mergeCell ref="B64:F64"/>
    <mergeCell ref="B65:F65"/>
    <mergeCell ref="G64:I64"/>
    <mergeCell ref="B63:F63"/>
    <mergeCell ref="G63:I63"/>
    <mergeCell ref="G66:I66"/>
    <mergeCell ref="G67:I67"/>
    <mergeCell ref="G68:I68"/>
    <mergeCell ref="G69:I69"/>
    <mergeCell ref="G70:I70"/>
    <mergeCell ref="G65:I65"/>
    <mergeCell ref="B78:F78"/>
    <mergeCell ref="B79:F79"/>
    <mergeCell ref="B80:F80"/>
    <mergeCell ref="G79:I79"/>
    <mergeCell ref="B75:F75"/>
    <mergeCell ref="B76:F76"/>
    <mergeCell ref="B77:F77"/>
    <mergeCell ref="B72:F72"/>
    <mergeCell ref="B73:F73"/>
    <mergeCell ref="B74:F74"/>
    <mergeCell ref="G72:I72"/>
    <mergeCell ref="G80:I80"/>
    <mergeCell ref="G73:I73"/>
    <mergeCell ref="G74:I74"/>
    <mergeCell ref="G75:I75"/>
    <mergeCell ref="G76:I76"/>
    <mergeCell ref="G77:I77"/>
    <mergeCell ref="G78:I78"/>
    <mergeCell ref="B87:F87"/>
    <mergeCell ref="B88:F88"/>
    <mergeCell ref="B89:F89"/>
    <mergeCell ref="G87:I87"/>
    <mergeCell ref="B84:F84"/>
    <mergeCell ref="B85:F85"/>
    <mergeCell ref="B86:F86"/>
    <mergeCell ref="G86:I86"/>
    <mergeCell ref="B81:F81"/>
    <mergeCell ref="B82:F82"/>
    <mergeCell ref="B83:F83"/>
    <mergeCell ref="G88:I88"/>
    <mergeCell ref="G89:I89"/>
    <mergeCell ref="G81:I81"/>
    <mergeCell ref="G82:I82"/>
    <mergeCell ref="G83:I83"/>
    <mergeCell ref="G84:I84"/>
    <mergeCell ref="G85:I85"/>
    <mergeCell ref="B31:F31"/>
    <mergeCell ref="G29:I29"/>
    <mergeCell ref="G27:I27"/>
    <mergeCell ref="G28:I28"/>
    <mergeCell ref="G46:I46"/>
    <mergeCell ref="G47:I47"/>
    <mergeCell ref="G48:I48"/>
    <mergeCell ref="G49:I49"/>
    <mergeCell ref="G42:I42"/>
    <mergeCell ref="B47:F47"/>
    <mergeCell ref="B48:F48"/>
    <mergeCell ref="B49:F49"/>
    <mergeCell ref="B44:F44"/>
    <mergeCell ref="B45:F45"/>
    <mergeCell ref="B46:F46"/>
    <mergeCell ref="G44:I44"/>
    <mergeCell ref="G45:I45"/>
    <mergeCell ref="B4:J4"/>
    <mergeCell ref="B5:J5"/>
    <mergeCell ref="B14:J14"/>
    <mergeCell ref="B15:J15"/>
    <mergeCell ref="B22:F22"/>
    <mergeCell ref="G22:I22"/>
    <mergeCell ref="B51:J51"/>
    <mergeCell ref="B62:F62"/>
    <mergeCell ref="G62:I62"/>
    <mergeCell ref="B41:F41"/>
    <mergeCell ref="B42:F42"/>
    <mergeCell ref="B43:F43"/>
    <mergeCell ref="B6:J12"/>
    <mergeCell ref="B23:F23"/>
    <mergeCell ref="B24:F24"/>
    <mergeCell ref="B25:F25"/>
    <mergeCell ref="B26:F26"/>
    <mergeCell ref="B27:F27"/>
    <mergeCell ref="B28:F28"/>
    <mergeCell ref="G24:I24"/>
    <mergeCell ref="G25:I25"/>
    <mergeCell ref="G26:I26"/>
    <mergeCell ref="B29:F29"/>
    <mergeCell ref="B30:F30"/>
  </mergeCells>
  <dataValidations count="2">
    <dataValidation type="list" allowBlank="1" showInputMessage="1" showErrorMessage="1" error="Escolha um valor da lista" sqref="G24:I49">
      <formula1>_Acionamento</formula1>
    </dataValidation>
    <dataValidation type="list" allowBlank="1" showInputMessage="1" showErrorMessage="1" error="Escolha um valor da lista." sqref="G64:I89">
      <formula1>_Acionamento</formula1>
    </dataValidation>
  </dataValidations>
  <pageMargins left="0.511811024" right="0.511811024" top="0.78740157499999996" bottom="0.78740157499999996" header="0.31496062000000002" footer="0.3149606200000000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x14ac:dyDescent="0.25"/>
  <cols>
    <col min="1" max="1" width="3.28515625" style="19" customWidth="1"/>
    <col min="2" max="9" width="17" style="15" customWidth="1"/>
    <col min="10" max="16384" width="9.140625" style="15"/>
  </cols>
  <sheetData>
    <row r="1" spans="1:10" s="11" customFormat="1" ht="45" customHeight="1" x14ac:dyDescent="0.25"/>
    <row r="2" spans="1:10" s="12" customFormat="1" ht="33" customHeight="1" x14ac:dyDescent="0.25"/>
    <row r="3" spans="1:10" x14ac:dyDescent="0.25">
      <c r="A3" s="13"/>
    </row>
    <row r="4" spans="1:10" ht="24.95" customHeight="1" x14ac:dyDescent="0.25">
      <c r="A4" s="52"/>
      <c r="B4" s="53" t="s">
        <v>149</v>
      </c>
      <c r="C4" s="54"/>
      <c r="D4" s="54"/>
      <c r="E4" s="54"/>
      <c r="F4" s="54"/>
      <c r="G4" s="54"/>
      <c r="H4" s="54"/>
      <c r="I4" s="54"/>
      <c r="J4" s="55"/>
    </row>
    <row r="5" spans="1:10" ht="24.95" customHeight="1" x14ac:dyDescent="0.25">
      <c r="A5" s="52"/>
      <c r="B5" s="53" t="s">
        <v>27</v>
      </c>
      <c r="C5" s="54"/>
      <c r="D5" s="54"/>
      <c r="E5" s="54"/>
      <c r="F5" s="54"/>
      <c r="G5" s="54"/>
      <c r="H5" s="54"/>
      <c r="I5" s="54"/>
      <c r="J5" s="55"/>
    </row>
    <row r="6" spans="1:10" x14ac:dyDescent="0.25">
      <c r="A6" s="18"/>
      <c r="B6" s="83" t="s">
        <v>217</v>
      </c>
      <c r="C6" s="84"/>
      <c r="D6" s="84"/>
      <c r="E6" s="84"/>
      <c r="F6" s="84"/>
      <c r="G6" s="84"/>
      <c r="H6" s="84"/>
      <c r="I6" s="84"/>
      <c r="J6" s="85"/>
    </row>
    <row r="7" spans="1:10" x14ac:dyDescent="0.25">
      <c r="A7" s="18"/>
      <c r="B7" s="86"/>
      <c r="C7" s="87"/>
      <c r="D7" s="87"/>
      <c r="E7" s="87"/>
      <c r="F7" s="87"/>
      <c r="G7" s="87"/>
      <c r="H7" s="87"/>
      <c r="I7" s="87"/>
      <c r="J7" s="88"/>
    </row>
    <row r="8" spans="1:10" x14ac:dyDescent="0.25">
      <c r="A8" s="18"/>
      <c r="B8" s="86"/>
      <c r="C8" s="87"/>
      <c r="D8" s="87"/>
      <c r="E8" s="87"/>
      <c r="F8" s="87"/>
      <c r="G8" s="87"/>
      <c r="H8" s="87"/>
      <c r="I8" s="87"/>
      <c r="J8" s="88"/>
    </row>
    <row r="9" spans="1:10" x14ac:dyDescent="0.25">
      <c r="A9" s="18"/>
      <c r="B9" s="86"/>
      <c r="C9" s="87"/>
      <c r="D9" s="87"/>
      <c r="E9" s="87"/>
      <c r="F9" s="87"/>
      <c r="G9" s="87"/>
      <c r="H9" s="87"/>
      <c r="I9" s="87"/>
      <c r="J9" s="88"/>
    </row>
    <row r="10" spans="1:10" x14ac:dyDescent="0.25">
      <c r="A10" s="18"/>
      <c r="B10" s="86"/>
      <c r="C10" s="87"/>
      <c r="D10" s="87"/>
      <c r="E10" s="87"/>
      <c r="F10" s="87"/>
      <c r="G10" s="87"/>
      <c r="H10" s="87"/>
      <c r="I10" s="87"/>
      <c r="J10" s="88"/>
    </row>
    <row r="11" spans="1:10" x14ac:dyDescent="0.25">
      <c r="A11" s="18"/>
      <c r="B11" s="86"/>
      <c r="C11" s="87"/>
      <c r="D11" s="87"/>
      <c r="E11" s="87"/>
      <c r="F11" s="87"/>
      <c r="G11" s="87"/>
      <c r="H11" s="87"/>
      <c r="I11" s="87"/>
      <c r="J11" s="88"/>
    </row>
    <row r="12" spans="1:10" x14ac:dyDescent="0.25">
      <c r="A12" s="17"/>
      <c r="B12" s="89"/>
      <c r="C12" s="90"/>
      <c r="D12" s="90"/>
      <c r="E12" s="90"/>
      <c r="F12" s="90"/>
      <c r="G12" s="90"/>
      <c r="H12" s="90"/>
      <c r="I12" s="90"/>
      <c r="J12" s="91"/>
    </row>
    <row r="13" spans="1:10" x14ac:dyDescent="0.25">
      <c r="A13" s="18"/>
    </row>
    <row r="14" spans="1:10" ht="24.95" customHeight="1" x14ac:dyDescent="0.25">
      <c r="A14" s="18"/>
      <c r="B14" s="53" t="s">
        <v>28</v>
      </c>
      <c r="C14" s="54"/>
      <c r="D14" s="54"/>
      <c r="E14" s="54"/>
      <c r="F14" s="54"/>
      <c r="G14" s="54"/>
      <c r="H14" s="54"/>
      <c r="I14" s="54"/>
      <c r="J14" s="55"/>
    </row>
    <row r="15" spans="1:10" ht="24.95" customHeight="1" x14ac:dyDescent="0.25">
      <c r="B15" s="53" t="s">
        <v>29</v>
      </c>
      <c r="C15" s="54"/>
      <c r="D15" s="54"/>
      <c r="E15" s="54"/>
      <c r="F15" s="54"/>
      <c r="G15" s="54"/>
      <c r="H15" s="54"/>
      <c r="I15" s="54"/>
      <c r="J15" s="55"/>
    </row>
    <row r="16" spans="1:10" x14ac:dyDescent="0.25">
      <c r="B16" s="76" t="s">
        <v>123</v>
      </c>
      <c r="C16" s="77"/>
      <c r="D16" s="77"/>
      <c r="E16" s="77"/>
      <c r="F16" s="77"/>
      <c r="G16" s="77"/>
      <c r="H16" s="77"/>
      <c r="I16" s="77"/>
      <c r="J16" s="78"/>
    </row>
    <row r="17" spans="2:10" x14ac:dyDescent="0.25">
      <c r="B17" s="76"/>
      <c r="C17" s="77"/>
      <c r="D17" s="77"/>
      <c r="E17" s="77"/>
      <c r="F17" s="77"/>
      <c r="G17" s="77"/>
      <c r="H17" s="77"/>
      <c r="I17" s="77"/>
      <c r="J17" s="78"/>
    </row>
    <row r="18" spans="2:10" x14ac:dyDescent="0.25">
      <c r="B18" s="76"/>
      <c r="C18" s="77"/>
      <c r="D18" s="77"/>
      <c r="E18" s="77"/>
      <c r="F18" s="77"/>
      <c r="G18" s="77"/>
      <c r="H18" s="77"/>
      <c r="I18" s="77"/>
      <c r="J18" s="78"/>
    </row>
    <row r="19" spans="2:10" x14ac:dyDescent="0.25">
      <c r="B19" s="76"/>
      <c r="C19" s="77"/>
      <c r="D19" s="77"/>
      <c r="E19" s="77"/>
      <c r="F19" s="77"/>
      <c r="G19" s="77"/>
      <c r="H19" s="77"/>
      <c r="I19" s="77"/>
      <c r="J19" s="78"/>
    </row>
    <row r="20" spans="2:10" x14ac:dyDescent="0.25">
      <c r="B20" s="76"/>
      <c r="C20" s="77"/>
      <c r="D20" s="77"/>
      <c r="E20" s="77"/>
      <c r="F20" s="77"/>
      <c r="G20" s="77"/>
      <c r="H20" s="77"/>
      <c r="I20" s="77"/>
      <c r="J20" s="78"/>
    </row>
    <row r="22" spans="2:10" ht="24.95" customHeight="1" x14ac:dyDescent="0.25">
      <c r="B22" s="14" t="s">
        <v>30</v>
      </c>
      <c r="C22" s="14"/>
      <c r="D22" s="14"/>
      <c r="E22" s="14"/>
      <c r="F22" s="14"/>
      <c r="G22" s="29" t="s">
        <v>145</v>
      </c>
      <c r="H22" s="29"/>
      <c r="I22" s="29"/>
      <c r="J22" s="56">
        <f>SUMIF(J24:J49,"&gt;0")</f>
        <v>2.7777777777777776E-2</v>
      </c>
    </row>
    <row r="23" spans="2:10" ht="24.95" customHeight="1" x14ac:dyDescent="0.25">
      <c r="B23" s="60" t="s">
        <v>33</v>
      </c>
      <c r="C23" s="60"/>
      <c r="D23" s="60"/>
      <c r="E23" s="60"/>
      <c r="F23" s="60"/>
      <c r="G23" s="29" t="s">
        <v>32</v>
      </c>
      <c r="H23" s="29"/>
      <c r="I23" s="29"/>
      <c r="J23" s="61" t="s">
        <v>31</v>
      </c>
    </row>
    <row r="24" spans="2:10" ht="50.25" customHeight="1" x14ac:dyDescent="0.25">
      <c r="B24" s="64" t="s">
        <v>77</v>
      </c>
      <c r="C24" s="64"/>
      <c r="D24" s="64"/>
      <c r="E24" s="64"/>
      <c r="F24" s="64"/>
      <c r="G24" s="64" t="s">
        <v>97</v>
      </c>
      <c r="H24" s="64"/>
      <c r="I24" s="64"/>
      <c r="J24" s="101">
        <v>1.7361111111111112E-2</v>
      </c>
    </row>
    <row r="25" spans="2:10" ht="50.25" customHeight="1" x14ac:dyDescent="0.25">
      <c r="B25" s="64" t="s">
        <v>78</v>
      </c>
      <c r="C25" s="64"/>
      <c r="D25" s="64"/>
      <c r="E25" s="64"/>
      <c r="F25" s="64"/>
      <c r="G25" s="64" t="s">
        <v>98</v>
      </c>
      <c r="H25" s="64"/>
      <c r="I25" s="64"/>
      <c r="J25" s="101">
        <v>1.0416666666666666E-2</v>
      </c>
    </row>
    <row r="26" spans="2:10" ht="50.25" customHeight="1" x14ac:dyDescent="0.25">
      <c r="B26" s="57"/>
      <c r="C26" s="57"/>
      <c r="D26" s="57"/>
      <c r="E26" s="57"/>
      <c r="F26" s="57"/>
      <c r="G26" s="57"/>
      <c r="H26" s="57"/>
      <c r="I26" s="57"/>
      <c r="J26" s="80"/>
    </row>
    <row r="27" spans="2:10" ht="50.25" customHeight="1" x14ac:dyDescent="0.25">
      <c r="B27" s="57"/>
      <c r="C27" s="57"/>
      <c r="D27" s="57"/>
      <c r="E27" s="57"/>
      <c r="F27" s="57"/>
      <c r="G27" s="57"/>
      <c r="H27" s="57"/>
      <c r="I27" s="57"/>
      <c r="J27" s="80"/>
    </row>
    <row r="28" spans="2:10" ht="50.25" customHeight="1" x14ac:dyDescent="0.25">
      <c r="B28" s="57"/>
      <c r="C28" s="57"/>
      <c r="D28" s="57"/>
      <c r="E28" s="57"/>
      <c r="F28" s="57"/>
      <c r="G28" s="57"/>
      <c r="H28" s="57"/>
      <c r="I28" s="57"/>
      <c r="J28" s="80"/>
    </row>
    <row r="29" spans="2:10" ht="50.25" customHeight="1" x14ac:dyDescent="0.25">
      <c r="B29" s="57"/>
      <c r="C29" s="57"/>
      <c r="D29" s="57"/>
      <c r="E29" s="57"/>
      <c r="F29" s="57"/>
      <c r="G29" s="57"/>
      <c r="H29" s="57"/>
      <c r="I29" s="57"/>
      <c r="J29" s="80"/>
    </row>
    <row r="30" spans="2:10" ht="50.25" customHeight="1" x14ac:dyDescent="0.25">
      <c r="B30" s="57"/>
      <c r="C30" s="57"/>
      <c r="D30" s="57"/>
      <c r="E30" s="57"/>
      <c r="F30" s="57"/>
      <c r="G30" s="57"/>
      <c r="H30" s="57"/>
      <c r="I30" s="57"/>
      <c r="J30" s="80"/>
    </row>
    <row r="31" spans="2:10" ht="50.25" customHeight="1" x14ac:dyDescent="0.25">
      <c r="B31" s="57"/>
      <c r="C31" s="57"/>
      <c r="D31" s="57"/>
      <c r="E31" s="57"/>
      <c r="F31" s="57"/>
      <c r="G31" s="57"/>
      <c r="H31" s="57"/>
      <c r="I31" s="57"/>
      <c r="J31" s="80"/>
    </row>
    <row r="32" spans="2:10" ht="50.25" customHeight="1" x14ac:dyDescent="0.25">
      <c r="B32" s="57"/>
      <c r="C32" s="57"/>
      <c r="D32" s="57"/>
      <c r="E32" s="57"/>
      <c r="F32" s="57"/>
      <c r="G32" s="57"/>
      <c r="H32" s="57"/>
      <c r="I32" s="57"/>
      <c r="J32" s="80"/>
    </row>
    <row r="33" spans="2:10" x14ac:dyDescent="0.25">
      <c r="B33" s="57"/>
      <c r="C33" s="57"/>
      <c r="D33" s="57"/>
      <c r="E33" s="57"/>
      <c r="F33" s="57"/>
      <c r="G33" s="57"/>
      <c r="H33" s="57"/>
      <c r="I33" s="57"/>
      <c r="J33" s="80"/>
    </row>
    <row r="34" spans="2:10" x14ac:dyDescent="0.25">
      <c r="B34" s="57"/>
      <c r="C34" s="57"/>
      <c r="D34" s="57"/>
      <c r="E34" s="57"/>
      <c r="F34" s="57"/>
      <c r="G34" s="57"/>
      <c r="H34" s="57"/>
      <c r="I34" s="57"/>
      <c r="J34" s="80"/>
    </row>
    <row r="35" spans="2:10" x14ac:dyDescent="0.25">
      <c r="B35" s="57"/>
      <c r="C35" s="57"/>
      <c r="D35" s="57"/>
      <c r="E35" s="57"/>
      <c r="F35" s="57"/>
      <c r="G35" s="57"/>
      <c r="H35" s="57"/>
      <c r="I35" s="57"/>
      <c r="J35" s="80"/>
    </row>
    <row r="36" spans="2:10" x14ac:dyDescent="0.25">
      <c r="B36" s="57"/>
      <c r="C36" s="57"/>
      <c r="D36" s="57"/>
      <c r="E36" s="57"/>
      <c r="F36" s="57"/>
      <c r="G36" s="57"/>
      <c r="H36" s="57"/>
      <c r="I36" s="57"/>
      <c r="J36" s="80"/>
    </row>
    <row r="37" spans="2:10" x14ac:dyDescent="0.25">
      <c r="B37" s="57"/>
      <c r="C37" s="57"/>
      <c r="D37" s="57"/>
      <c r="E37" s="57"/>
      <c r="F37" s="57"/>
      <c r="G37" s="57"/>
      <c r="H37" s="57"/>
      <c r="I37" s="57"/>
      <c r="J37" s="80"/>
    </row>
    <row r="38" spans="2:10" x14ac:dyDescent="0.25">
      <c r="B38" s="57"/>
      <c r="C38" s="57"/>
      <c r="D38" s="57"/>
      <c r="E38" s="57"/>
      <c r="F38" s="57"/>
      <c r="G38" s="57"/>
      <c r="H38" s="57"/>
      <c r="I38" s="57"/>
      <c r="J38" s="80"/>
    </row>
    <row r="39" spans="2:10" x14ac:dyDescent="0.25">
      <c r="B39" s="57"/>
      <c r="C39" s="57"/>
      <c r="D39" s="57"/>
      <c r="E39" s="57"/>
      <c r="F39" s="57"/>
      <c r="G39" s="57"/>
      <c r="H39" s="57"/>
      <c r="I39" s="57"/>
      <c r="J39" s="80"/>
    </row>
    <row r="40" spans="2:10" x14ac:dyDescent="0.25">
      <c r="B40" s="57"/>
      <c r="C40" s="57"/>
      <c r="D40" s="57"/>
      <c r="E40" s="57"/>
      <c r="F40" s="57"/>
      <c r="G40" s="57"/>
      <c r="H40" s="57"/>
      <c r="I40" s="57"/>
      <c r="J40" s="80"/>
    </row>
    <row r="41" spans="2:10" x14ac:dyDescent="0.25">
      <c r="B41" s="57"/>
      <c r="C41" s="57"/>
      <c r="D41" s="57"/>
      <c r="E41" s="57"/>
      <c r="F41" s="57"/>
      <c r="G41" s="57"/>
      <c r="H41" s="57"/>
      <c r="I41" s="57"/>
      <c r="J41" s="80"/>
    </row>
    <row r="42" spans="2:10" x14ac:dyDescent="0.25">
      <c r="B42" s="57"/>
      <c r="C42" s="57"/>
      <c r="D42" s="57"/>
      <c r="E42" s="57"/>
      <c r="F42" s="57"/>
      <c r="G42" s="57"/>
      <c r="H42" s="57"/>
      <c r="I42" s="57"/>
      <c r="J42" s="80"/>
    </row>
    <row r="43" spans="2:10" x14ac:dyDescent="0.25">
      <c r="B43" s="57"/>
      <c r="C43" s="57"/>
      <c r="D43" s="57"/>
      <c r="E43" s="57"/>
      <c r="F43" s="57"/>
      <c r="G43" s="57"/>
      <c r="H43" s="57"/>
      <c r="I43" s="57"/>
      <c r="J43" s="80"/>
    </row>
    <row r="44" spans="2:10" x14ac:dyDescent="0.25">
      <c r="B44" s="57"/>
      <c r="C44" s="57"/>
      <c r="D44" s="57"/>
      <c r="E44" s="57"/>
      <c r="F44" s="57"/>
      <c r="G44" s="57"/>
      <c r="H44" s="57"/>
      <c r="I44" s="57"/>
      <c r="J44" s="80"/>
    </row>
    <row r="45" spans="2:10" x14ac:dyDescent="0.25">
      <c r="B45" s="57"/>
      <c r="C45" s="57"/>
      <c r="D45" s="57"/>
      <c r="E45" s="57"/>
      <c r="F45" s="57"/>
      <c r="G45" s="57"/>
      <c r="H45" s="57"/>
      <c r="I45" s="57"/>
      <c r="J45" s="80"/>
    </row>
    <row r="46" spans="2:10" x14ac:dyDescent="0.25">
      <c r="B46" s="57"/>
      <c r="C46" s="57"/>
      <c r="D46" s="57"/>
      <c r="E46" s="57"/>
      <c r="F46" s="57"/>
      <c r="G46" s="57"/>
      <c r="H46" s="57"/>
      <c r="I46" s="57"/>
      <c r="J46" s="80"/>
    </row>
    <row r="47" spans="2:10" x14ac:dyDescent="0.25">
      <c r="B47" s="57"/>
      <c r="C47" s="57"/>
      <c r="D47" s="57"/>
      <c r="E47" s="57"/>
      <c r="F47" s="57"/>
      <c r="G47" s="57"/>
      <c r="H47" s="57"/>
      <c r="I47" s="57"/>
      <c r="J47" s="80"/>
    </row>
    <row r="48" spans="2:10" x14ac:dyDescent="0.25">
      <c r="B48" s="57"/>
      <c r="C48" s="57"/>
      <c r="D48" s="57"/>
      <c r="E48" s="57"/>
      <c r="F48" s="57"/>
      <c r="G48" s="57"/>
      <c r="H48" s="57"/>
      <c r="I48" s="57"/>
      <c r="J48" s="80"/>
    </row>
    <row r="49" spans="2:10" x14ac:dyDescent="0.25">
      <c r="B49" s="57"/>
      <c r="C49" s="57"/>
      <c r="D49" s="57"/>
      <c r="E49" s="57"/>
      <c r="F49" s="57"/>
      <c r="G49" s="57"/>
      <c r="H49" s="57"/>
      <c r="I49" s="57"/>
      <c r="J49" s="80"/>
    </row>
    <row r="51" spans="2:10" ht="24.95" customHeight="1" x14ac:dyDescent="0.25">
      <c r="B51" s="53" t="s">
        <v>34</v>
      </c>
      <c r="C51" s="54"/>
      <c r="D51" s="54"/>
      <c r="E51" s="54"/>
      <c r="F51" s="54"/>
      <c r="G51" s="54"/>
      <c r="H51" s="54"/>
      <c r="I51" s="54"/>
      <c r="J51" s="55"/>
    </row>
    <row r="52" spans="2:10" x14ac:dyDescent="0.25">
      <c r="B52" s="66" t="s">
        <v>35</v>
      </c>
      <c r="C52" s="67"/>
      <c r="D52" s="67"/>
      <c r="E52" s="67"/>
      <c r="F52" s="67"/>
      <c r="G52" s="67"/>
      <c r="H52" s="67"/>
      <c r="I52" s="67"/>
      <c r="J52" s="68"/>
    </row>
    <row r="53" spans="2:10" x14ac:dyDescent="0.25">
      <c r="B53" s="66"/>
      <c r="C53" s="67"/>
      <c r="D53" s="67"/>
      <c r="E53" s="67"/>
      <c r="F53" s="67"/>
      <c r="G53" s="67"/>
      <c r="H53" s="67"/>
      <c r="I53" s="67"/>
      <c r="J53" s="68"/>
    </row>
    <row r="54" spans="2:10" x14ac:dyDescent="0.25">
      <c r="B54" s="66"/>
      <c r="C54" s="67"/>
      <c r="D54" s="67"/>
      <c r="E54" s="67"/>
      <c r="F54" s="67"/>
      <c r="G54" s="67"/>
      <c r="H54" s="67"/>
      <c r="I54" s="67"/>
      <c r="J54" s="68"/>
    </row>
    <row r="55" spans="2:10" x14ac:dyDescent="0.25">
      <c r="B55" s="66"/>
      <c r="C55" s="67"/>
      <c r="D55" s="67"/>
      <c r="E55" s="67"/>
      <c r="F55" s="67"/>
      <c r="G55" s="67"/>
      <c r="H55" s="67"/>
      <c r="I55" s="67"/>
      <c r="J55" s="68"/>
    </row>
    <row r="56" spans="2:10" x14ac:dyDescent="0.25">
      <c r="B56" s="66"/>
      <c r="C56" s="67"/>
      <c r="D56" s="67"/>
      <c r="E56" s="67"/>
      <c r="F56" s="67"/>
      <c r="G56" s="67"/>
      <c r="H56" s="67"/>
      <c r="I56" s="67"/>
      <c r="J56" s="68"/>
    </row>
    <row r="57" spans="2:10" x14ac:dyDescent="0.25">
      <c r="B57" s="66"/>
      <c r="C57" s="67"/>
      <c r="D57" s="67"/>
      <c r="E57" s="67"/>
      <c r="F57" s="67"/>
      <c r="G57" s="67"/>
      <c r="H57" s="67"/>
      <c r="I57" s="67"/>
      <c r="J57" s="68"/>
    </row>
    <row r="58" spans="2:10" x14ac:dyDescent="0.25">
      <c r="B58" s="66"/>
      <c r="C58" s="67"/>
      <c r="D58" s="67"/>
      <c r="E58" s="67"/>
      <c r="F58" s="67"/>
      <c r="G58" s="67"/>
      <c r="H58" s="67"/>
      <c r="I58" s="67"/>
      <c r="J58" s="68"/>
    </row>
    <row r="59" spans="2:10" x14ac:dyDescent="0.25">
      <c r="B59" s="66"/>
      <c r="C59" s="67"/>
      <c r="D59" s="67"/>
      <c r="E59" s="67"/>
      <c r="F59" s="67"/>
      <c r="G59" s="67"/>
      <c r="H59" s="67"/>
      <c r="I59" s="67"/>
      <c r="J59" s="68"/>
    </row>
    <row r="60" spans="2:10" x14ac:dyDescent="0.25">
      <c r="B60" s="66"/>
      <c r="C60" s="67"/>
      <c r="D60" s="67"/>
      <c r="E60" s="67"/>
      <c r="F60" s="67"/>
      <c r="G60" s="67"/>
      <c r="H60" s="67"/>
      <c r="I60" s="67"/>
      <c r="J60" s="68"/>
    </row>
    <row r="62" spans="2:10" ht="24.95" customHeight="1" x14ac:dyDescent="0.25">
      <c r="B62" s="14" t="s">
        <v>36</v>
      </c>
      <c r="C62" s="14"/>
      <c r="D62" s="14"/>
      <c r="E62" s="14"/>
      <c r="F62" s="14"/>
      <c r="G62" s="29" t="s">
        <v>145</v>
      </c>
      <c r="H62" s="29"/>
      <c r="I62" s="29"/>
      <c r="J62" s="56">
        <f>SUMIF(J64:J89,"&gt;0")</f>
        <v>2.7777777777777776E-2</v>
      </c>
    </row>
    <row r="63" spans="2:10" ht="24.95" customHeight="1" x14ac:dyDescent="0.25">
      <c r="B63" s="60" t="s">
        <v>33</v>
      </c>
      <c r="C63" s="60"/>
      <c r="D63" s="60"/>
      <c r="E63" s="60"/>
      <c r="F63" s="60"/>
      <c r="G63" s="29" t="s">
        <v>32</v>
      </c>
      <c r="H63" s="29"/>
      <c r="I63" s="29"/>
      <c r="J63" s="31" t="s">
        <v>31</v>
      </c>
    </row>
    <row r="64" spans="2:10" ht="57" customHeight="1" x14ac:dyDescent="0.25">
      <c r="B64" s="57" t="s">
        <v>79</v>
      </c>
      <c r="C64" s="57"/>
      <c r="D64" s="57"/>
      <c r="E64" s="57"/>
      <c r="F64" s="57"/>
      <c r="G64" s="57" t="s">
        <v>97</v>
      </c>
      <c r="H64" s="57"/>
      <c r="I64" s="57"/>
      <c r="J64" s="80">
        <v>1.7361111111111112E-2</v>
      </c>
    </row>
    <row r="65" spans="2:10" ht="57" customHeight="1" x14ac:dyDescent="0.25">
      <c r="B65" s="57" t="s">
        <v>80</v>
      </c>
      <c r="C65" s="57"/>
      <c r="D65" s="57"/>
      <c r="E65" s="57"/>
      <c r="F65" s="57"/>
      <c r="G65" s="57" t="s">
        <v>98</v>
      </c>
      <c r="H65" s="57"/>
      <c r="I65" s="57"/>
      <c r="J65" s="80">
        <v>1.0416666666666666E-2</v>
      </c>
    </row>
    <row r="66" spans="2:10" ht="57" customHeight="1" x14ac:dyDescent="0.25">
      <c r="B66" s="57"/>
      <c r="C66" s="57"/>
      <c r="D66" s="57"/>
      <c r="E66" s="57"/>
      <c r="F66" s="57"/>
      <c r="G66" s="57"/>
      <c r="H66" s="57"/>
      <c r="I66" s="57"/>
      <c r="J66" s="80"/>
    </row>
    <row r="67" spans="2:10" ht="57" customHeight="1" x14ac:dyDescent="0.25">
      <c r="B67" s="57"/>
      <c r="C67" s="57"/>
      <c r="D67" s="57"/>
      <c r="E67" s="57"/>
      <c r="F67" s="57"/>
      <c r="G67" s="57"/>
      <c r="H67" s="57"/>
      <c r="I67" s="57"/>
      <c r="J67" s="80"/>
    </row>
    <row r="68" spans="2:10" ht="57" customHeight="1" x14ac:dyDescent="0.25">
      <c r="B68" s="57"/>
      <c r="C68" s="57"/>
      <c r="D68" s="57"/>
      <c r="E68" s="57"/>
      <c r="F68" s="57"/>
      <c r="G68" s="57"/>
      <c r="H68" s="57"/>
      <c r="I68" s="57"/>
      <c r="J68" s="80"/>
    </row>
    <row r="69" spans="2:10" ht="57" customHeight="1" x14ac:dyDescent="0.25">
      <c r="B69" s="57"/>
      <c r="C69" s="57"/>
      <c r="D69" s="57"/>
      <c r="E69" s="57"/>
      <c r="F69" s="57"/>
      <c r="G69" s="57"/>
      <c r="H69" s="57"/>
      <c r="I69" s="57"/>
      <c r="J69" s="80"/>
    </row>
    <row r="70" spans="2:10" x14ac:dyDescent="0.25">
      <c r="B70" s="57"/>
      <c r="C70" s="57"/>
      <c r="D70" s="57"/>
      <c r="E70" s="57"/>
      <c r="F70" s="57"/>
      <c r="G70" s="57"/>
      <c r="H70" s="57"/>
      <c r="I70" s="57"/>
      <c r="J70" s="80"/>
    </row>
    <row r="71" spans="2:10" x14ac:dyDescent="0.25">
      <c r="B71" s="57"/>
      <c r="C71" s="57"/>
      <c r="D71" s="57"/>
      <c r="E71" s="57"/>
      <c r="F71" s="57"/>
      <c r="G71" s="57"/>
      <c r="H71" s="57"/>
      <c r="I71" s="57"/>
      <c r="J71" s="80"/>
    </row>
    <row r="72" spans="2:10" x14ac:dyDescent="0.25">
      <c r="B72" s="57"/>
      <c r="C72" s="57"/>
      <c r="D72" s="57"/>
      <c r="E72" s="57"/>
      <c r="F72" s="57"/>
      <c r="G72" s="57"/>
      <c r="H72" s="57"/>
      <c r="I72" s="57"/>
      <c r="J72" s="80"/>
    </row>
    <row r="73" spans="2:10" x14ac:dyDescent="0.25">
      <c r="B73" s="57"/>
      <c r="C73" s="57"/>
      <c r="D73" s="57"/>
      <c r="E73" s="57"/>
      <c r="F73" s="57"/>
      <c r="G73" s="57"/>
      <c r="H73" s="57"/>
      <c r="I73" s="57"/>
      <c r="J73" s="80"/>
    </row>
    <row r="74" spans="2:10" x14ac:dyDescent="0.25">
      <c r="B74" s="57"/>
      <c r="C74" s="57"/>
      <c r="D74" s="57"/>
      <c r="E74" s="57"/>
      <c r="F74" s="57"/>
      <c r="G74" s="57"/>
      <c r="H74" s="57"/>
      <c r="I74" s="57"/>
      <c r="J74" s="80"/>
    </row>
    <row r="75" spans="2:10" x14ac:dyDescent="0.25">
      <c r="B75" s="57"/>
      <c r="C75" s="57"/>
      <c r="D75" s="57"/>
      <c r="E75" s="57"/>
      <c r="F75" s="57"/>
      <c r="G75" s="57"/>
      <c r="H75" s="57"/>
      <c r="I75" s="57"/>
      <c r="J75" s="80"/>
    </row>
    <row r="76" spans="2:10" x14ac:dyDescent="0.25">
      <c r="B76" s="57"/>
      <c r="C76" s="57"/>
      <c r="D76" s="57"/>
      <c r="E76" s="57"/>
      <c r="F76" s="57"/>
      <c r="G76" s="57"/>
      <c r="H76" s="57"/>
      <c r="I76" s="57"/>
      <c r="J76" s="80"/>
    </row>
    <row r="77" spans="2:10" x14ac:dyDescent="0.25">
      <c r="B77" s="57"/>
      <c r="C77" s="57"/>
      <c r="D77" s="57"/>
      <c r="E77" s="57"/>
      <c r="F77" s="57"/>
      <c r="G77" s="57"/>
      <c r="H77" s="57"/>
      <c r="I77" s="57"/>
      <c r="J77" s="80"/>
    </row>
    <row r="78" spans="2:10" x14ac:dyDescent="0.25">
      <c r="B78" s="57"/>
      <c r="C78" s="57"/>
      <c r="D78" s="57"/>
      <c r="E78" s="57"/>
      <c r="F78" s="57"/>
      <c r="G78" s="57"/>
      <c r="H78" s="57"/>
      <c r="I78" s="57"/>
      <c r="J78" s="80"/>
    </row>
    <row r="79" spans="2:10" x14ac:dyDescent="0.25">
      <c r="B79" s="57"/>
      <c r="C79" s="57"/>
      <c r="D79" s="57"/>
      <c r="E79" s="57"/>
      <c r="F79" s="57"/>
      <c r="G79" s="57"/>
      <c r="H79" s="57"/>
      <c r="I79" s="57"/>
      <c r="J79" s="80"/>
    </row>
    <row r="80" spans="2:10" x14ac:dyDescent="0.25">
      <c r="B80" s="57"/>
      <c r="C80" s="57"/>
      <c r="D80" s="57"/>
      <c r="E80" s="57"/>
      <c r="F80" s="57"/>
      <c r="G80" s="57"/>
      <c r="H80" s="57"/>
      <c r="I80" s="57"/>
      <c r="J80" s="80"/>
    </row>
    <row r="81" spans="2:10" x14ac:dyDescent="0.25">
      <c r="B81" s="57"/>
      <c r="C81" s="57"/>
      <c r="D81" s="57"/>
      <c r="E81" s="57"/>
      <c r="F81" s="57"/>
      <c r="G81" s="57"/>
      <c r="H81" s="57"/>
      <c r="I81" s="57"/>
      <c r="J81" s="80"/>
    </row>
    <row r="82" spans="2:10" x14ac:dyDescent="0.25">
      <c r="B82" s="57"/>
      <c r="C82" s="57"/>
      <c r="D82" s="57"/>
      <c r="E82" s="57"/>
      <c r="F82" s="57"/>
      <c r="G82" s="57"/>
      <c r="H82" s="57"/>
      <c r="I82" s="57"/>
      <c r="J82" s="80"/>
    </row>
    <row r="83" spans="2:10" x14ac:dyDescent="0.25">
      <c r="B83" s="57"/>
      <c r="C83" s="57"/>
      <c r="D83" s="57"/>
      <c r="E83" s="57"/>
      <c r="F83" s="57"/>
      <c r="G83" s="57"/>
      <c r="H83" s="57"/>
      <c r="I83" s="57"/>
      <c r="J83" s="80"/>
    </row>
    <row r="84" spans="2:10" x14ac:dyDescent="0.25">
      <c r="B84" s="57"/>
      <c r="C84" s="57"/>
      <c r="D84" s="57"/>
      <c r="E84" s="57"/>
      <c r="F84" s="57"/>
      <c r="G84" s="57"/>
      <c r="H84" s="57"/>
      <c r="I84" s="57"/>
      <c r="J84" s="80"/>
    </row>
    <row r="85" spans="2:10" x14ac:dyDescent="0.25">
      <c r="B85" s="57"/>
      <c r="C85" s="57"/>
      <c r="D85" s="57"/>
      <c r="E85" s="57"/>
      <c r="F85" s="57"/>
      <c r="G85" s="57"/>
      <c r="H85" s="57"/>
      <c r="I85" s="57"/>
      <c r="J85" s="80"/>
    </row>
    <row r="86" spans="2:10" x14ac:dyDescent="0.25">
      <c r="B86" s="57"/>
      <c r="C86" s="57"/>
      <c r="D86" s="57"/>
      <c r="E86" s="57"/>
      <c r="F86" s="57"/>
      <c r="G86" s="57"/>
      <c r="H86" s="57"/>
      <c r="I86" s="57"/>
      <c r="J86" s="80"/>
    </row>
    <row r="87" spans="2:10" x14ac:dyDescent="0.25">
      <c r="B87" s="57"/>
      <c r="C87" s="57"/>
      <c r="D87" s="57"/>
      <c r="E87" s="57"/>
      <c r="F87" s="57"/>
      <c r="G87" s="57"/>
      <c r="H87" s="57"/>
      <c r="I87" s="57"/>
      <c r="J87" s="80"/>
    </row>
    <row r="88" spans="2:10" x14ac:dyDescent="0.25">
      <c r="B88" s="57"/>
      <c r="C88" s="57"/>
      <c r="D88" s="57"/>
      <c r="E88" s="57"/>
      <c r="F88" s="57"/>
      <c r="G88" s="57"/>
      <c r="H88" s="57"/>
      <c r="I88" s="57"/>
      <c r="J88" s="80"/>
    </row>
    <row r="89" spans="2:10" x14ac:dyDescent="0.25">
      <c r="B89" s="57"/>
      <c r="C89" s="57"/>
      <c r="D89" s="57"/>
      <c r="E89" s="57"/>
      <c r="F89" s="57"/>
      <c r="G89" s="57"/>
      <c r="H89" s="57"/>
      <c r="I89" s="57"/>
      <c r="J89" s="80"/>
    </row>
  </sheetData>
  <sheetProtection password="9004" sheet="1" objects="1" scenarios="1"/>
  <mergeCells count="120">
    <mergeCell ref="B16:J20"/>
    <mergeCell ref="G43:I43"/>
    <mergeCell ref="B38:F38"/>
    <mergeCell ref="B39:F39"/>
    <mergeCell ref="B40:F40"/>
    <mergeCell ref="B35:F35"/>
    <mergeCell ref="B36:F36"/>
    <mergeCell ref="B37:F37"/>
    <mergeCell ref="G36:I36"/>
    <mergeCell ref="B32:F32"/>
    <mergeCell ref="B33:F33"/>
    <mergeCell ref="B34:F34"/>
    <mergeCell ref="G37:I37"/>
    <mergeCell ref="G38:I38"/>
    <mergeCell ref="G39:I39"/>
    <mergeCell ref="G40:I40"/>
    <mergeCell ref="G41:I41"/>
    <mergeCell ref="G30:I30"/>
    <mergeCell ref="G31:I31"/>
    <mergeCell ref="G32:I32"/>
    <mergeCell ref="G33:I33"/>
    <mergeCell ref="G34:I34"/>
    <mergeCell ref="G35:I35"/>
    <mergeCell ref="G23:I23"/>
    <mergeCell ref="B69:F69"/>
    <mergeCell ref="B70:F70"/>
    <mergeCell ref="B71:F71"/>
    <mergeCell ref="G71:I71"/>
    <mergeCell ref="B66:F66"/>
    <mergeCell ref="B67:F67"/>
    <mergeCell ref="B68:F68"/>
    <mergeCell ref="B52:J60"/>
    <mergeCell ref="B64:F64"/>
    <mergeCell ref="B65:F65"/>
    <mergeCell ref="G64:I64"/>
    <mergeCell ref="B63:F63"/>
    <mergeCell ref="G63:I63"/>
    <mergeCell ref="G66:I66"/>
    <mergeCell ref="G67:I67"/>
    <mergeCell ref="G68:I68"/>
    <mergeCell ref="G69:I69"/>
    <mergeCell ref="G70:I70"/>
    <mergeCell ref="G65:I65"/>
    <mergeCell ref="B78:F78"/>
    <mergeCell ref="B79:F79"/>
    <mergeCell ref="B80:F80"/>
    <mergeCell ref="G79:I79"/>
    <mergeCell ref="B75:F75"/>
    <mergeCell ref="B76:F76"/>
    <mergeCell ref="B77:F77"/>
    <mergeCell ref="B72:F72"/>
    <mergeCell ref="B73:F73"/>
    <mergeCell ref="B74:F74"/>
    <mergeCell ref="G72:I72"/>
    <mergeCell ref="G80:I80"/>
    <mergeCell ref="G73:I73"/>
    <mergeCell ref="G74:I74"/>
    <mergeCell ref="G75:I75"/>
    <mergeCell ref="G76:I76"/>
    <mergeCell ref="G77:I77"/>
    <mergeCell ref="G78:I78"/>
    <mergeCell ref="B87:F87"/>
    <mergeCell ref="B88:F88"/>
    <mergeCell ref="B89:F89"/>
    <mergeCell ref="G87:I87"/>
    <mergeCell ref="B84:F84"/>
    <mergeCell ref="B85:F85"/>
    <mergeCell ref="B86:F86"/>
    <mergeCell ref="G86:I86"/>
    <mergeCell ref="B81:F81"/>
    <mergeCell ref="B82:F82"/>
    <mergeCell ref="B83:F83"/>
    <mergeCell ref="G88:I88"/>
    <mergeCell ref="G89:I89"/>
    <mergeCell ref="G81:I81"/>
    <mergeCell ref="G82:I82"/>
    <mergeCell ref="G83:I83"/>
    <mergeCell ref="G84:I84"/>
    <mergeCell ref="G85:I85"/>
    <mergeCell ref="B31:F31"/>
    <mergeCell ref="G29:I29"/>
    <mergeCell ref="G27:I27"/>
    <mergeCell ref="G28:I28"/>
    <mergeCell ref="G46:I46"/>
    <mergeCell ref="G47:I47"/>
    <mergeCell ref="G48:I48"/>
    <mergeCell ref="G49:I49"/>
    <mergeCell ref="G42:I42"/>
    <mergeCell ref="B47:F47"/>
    <mergeCell ref="B48:F48"/>
    <mergeCell ref="B49:F49"/>
    <mergeCell ref="B44:F44"/>
    <mergeCell ref="B45:F45"/>
    <mergeCell ref="B46:F46"/>
    <mergeCell ref="G44:I44"/>
    <mergeCell ref="G45:I45"/>
    <mergeCell ref="B4:J4"/>
    <mergeCell ref="B5:J5"/>
    <mergeCell ref="B14:J14"/>
    <mergeCell ref="B15:J15"/>
    <mergeCell ref="B22:F22"/>
    <mergeCell ref="G22:I22"/>
    <mergeCell ref="B51:J51"/>
    <mergeCell ref="B62:F62"/>
    <mergeCell ref="G62:I62"/>
    <mergeCell ref="B41:F41"/>
    <mergeCell ref="B42:F42"/>
    <mergeCell ref="B43:F43"/>
    <mergeCell ref="B6:J12"/>
    <mergeCell ref="B23:F23"/>
    <mergeCell ref="B24:F24"/>
    <mergeCell ref="B25:F25"/>
    <mergeCell ref="B26:F26"/>
    <mergeCell ref="B27:F27"/>
    <mergeCell ref="B28:F28"/>
    <mergeCell ref="G24:I24"/>
    <mergeCell ref="G25:I25"/>
    <mergeCell ref="G26:I26"/>
    <mergeCell ref="B29:F29"/>
    <mergeCell ref="B30:F30"/>
  </mergeCells>
  <dataValidations count="1">
    <dataValidation type="list" allowBlank="1" showInputMessage="1" showErrorMessage="1" error="Escolha um valor da lista." sqref="G64:I89 G24:I49">
      <formula1>_Acionamento</formula1>
    </dataValidation>
  </dataValidations>
  <pageMargins left="0.511811024" right="0.511811024" top="0.78740157499999996" bottom="0.78740157499999996" header="0.31496062000000002" footer="0.31496062000000002"/>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65"/>
  <sheetViews>
    <sheetView showGridLines="0" zoomScaleNormal="100" zoomScaleSheetLayoutView="120" workbookViewId="0"/>
  </sheetViews>
  <sheetFormatPr defaultColWidth="6.42578125" defaultRowHeight="15" x14ac:dyDescent="0.25"/>
  <cols>
    <col min="1" max="1" width="4.28515625" style="15" customWidth="1"/>
    <col min="2" max="6" width="9.140625" style="15" customWidth="1"/>
    <col min="7" max="7" width="13.42578125" style="15" customWidth="1"/>
    <col min="8" max="8" width="11.5703125" style="15" customWidth="1"/>
    <col min="9" max="9" width="8" style="15" customWidth="1"/>
    <col min="10" max="10" width="8.140625" style="15" customWidth="1"/>
    <col min="11" max="11" width="6.5703125" style="15" customWidth="1"/>
    <col min="12" max="16384" width="6.42578125" style="15"/>
  </cols>
  <sheetData>
    <row r="1" spans="2:10" s="11" customFormat="1" ht="45" customHeight="1" x14ac:dyDescent="0.25"/>
    <row r="2" spans="2:10" s="12" customFormat="1" ht="33" customHeight="1" x14ac:dyDescent="0.25"/>
    <row r="5" spans="2:10" ht="15" customHeight="1" x14ac:dyDescent="0.25">
      <c r="B5" s="102" t="s">
        <v>12</v>
      </c>
      <c r="C5" s="102"/>
      <c r="D5" s="102"/>
      <c r="E5" s="102"/>
      <c r="F5" s="102"/>
      <c r="G5" s="102"/>
      <c r="H5" s="102"/>
      <c r="I5" s="102"/>
      <c r="J5" s="102"/>
    </row>
    <row r="6" spans="2:10" ht="15" customHeight="1" x14ac:dyDescent="0.25">
      <c r="B6" s="102"/>
      <c r="C6" s="102"/>
      <c r="D6" s="102"/>
      <c r="E6" s="102"/>
      <c r="F6" s="102"/>
      <c r="G6" s="102"/>
      <c r="H6" s="102"/>
      <c r="I6" s="102"/>
      <c r="J6" s="102"/>
    </row>
    <row r="7" spans="2:10" ht="15" customHeight="1" x14ac:dyDescent="0.25">
      <c r="B7" s="102"/>
      <c r="C7" s="102"/>
      <c r="D7" s="102"/>
      <c r="E7" s="102"/>
      <c r="F7" s="102"/>
      <c r="G7" s="102"/>
      <c r="H7" s="102"/>
      <c r="I7" s="102"/>
      <c r="J7" s="102"/>
    </row>
    <row r="8" spans="2:10" ht="15" customHeight="1" x14ac:dyDescent="0.25">
      <c r="B8" s="102" t="str">
        <f>'Comitê de Crise'!F4</f>
        <v>Minha Empresa de Teste S.A.</v>
      </c>
      <c r="C8" s="102"/>
      <c r="D8" s="102"/>
      <c r="E8" s="102"/>
      <c r="F8" s="102"/>
      <c r="G8" s="102"/>
      <c r="H8" s="102"/>
      <c r="I8" s="102"/>
      <c r="J8" s="102"/>
    </row>
    <row r="9" spans="2:10" ht="15" customHeight="1" x14ac:dyDescent="0.25">
      <c r="B9" s="102"/>
      <c r="C9" s="102"/>
      <c r="D9" s="102"/>
      <c r="E9" s="102"/>
      <c r="F9" s="102"/>
      <c r="G9" s="102"/>
      <c r="H9" s="102"/>
      <c r="I9" s="102"/>
      <c r="J9" s="102"/>
    </row>
    <row r="10" spans="2:10" ht="15" customHeight="1" x14ac:dyDescent="0.25">
      <c r="B10" s="102"/>
      <c r="C10" s="102"/>
      <c r="D10" s="102"/>
      <c r="E10" s="102"/>
      <c r="F10" s="102"/>
      <c r="G10" s="102"/>
      <c r="H10" s="102"/>
      <c r="I10" s="102"/>
      <c r="J10" s="102"/>
    </row>
    <row r="12" spans="2:10" x14ac:dyDescent="0.25">
      <c r="B12" s="103" t="s">
        <v>13</v>
      </c>
      <c r="C12" s="103"/>
      <c r="D12" s="103"/>
      <c r="E12" s="103"/>
      <c r="F12" s="103"/>
      <c r="G12" s="103"/>
      <c r="H12" s="103"/>
      <c r="I12" s="103"/>
      <c r="J12" s="103"/>
    </row>
    <row r="13" spans="2:10" x14ac:dyDescent="0.25">
      <c r="B13" s="103" t="s">
        <v>14</v>
      </c>
      <c r="C13" s="103"/>
      <c r="D13" s="103"/>
      <c r="E13" s="103"/>
      <c r="F13" s="103"/>
      <c r="G13" s="103" t="s">
        <v>15</v>
      </c>
      <c r="H13" s="103"/>
      <c r="I13" s="103"/>
      <c r="J13" s="103"/>
    </row>
    <row r="14" spans="2:10" x14ac:dyDescent="0.25">
      <c r="B14" s="104" t="str">
        <f>'Comitê de Crise'!C9</f>
        <v>Flavio Carvalho dos Santos</v>
      </c>
      <c r="C14" s="104"/>
      <c r="D14" s="104"/>
      <c r="E14" s="104"/>
      <c r="F14" s="104"/>
      <c r="G14" s="104" t="str">
        <f>'Comitê de Crise'!F9</f>
        <v>Diretor de operações</v>
      </c>
      <c r="H14" s="104"/>
      <c r="I14" s="104"/>
      <c r="J14" s="104"/>
    </row>
    <row r="15" spans="2:10" x14ac:dyDescent="0.25">
      <c r="B15" s="104" t="str">
        <f>'Comitê de Crise'!C10</f>
        <v>João Davi da Siva Pinto</v>
      </c>
      <c r="C15" s="104"/>
      <c r="D15" s="104"/>
      <c r="E15" s="104"/>
      <c r="F15" s="104"/>
      <c r="G15" s="104" t="str">
        <f>'Comitê de Crise'!F10</f>
        <v>Gerente de segurança</v>
      </c>
      <c r="H15" s="104"/>
      <c r="I15" s="104"/>
      <c r="J15" s="104"/>
    </row>
    <row r="16" spans="2:10" x14ac:dyDescent="0.25">
      <c r="B16" s="104" t="str">
        <f>'Comitê de Crise'!C11</f>
        <v>João Flavio Severino</v>
      </c>
      <c r="C16" s="104"/>
      <c r="D16" s="104"/>
      <c r="E16" s="104"/>
      <c r="F16" s="104"/>
      <c r="G16" s="104" t="str">
        <f>'Comitê de Crise'!F11</f>
        <v>Gerente de comunicação</v>
      </c>
      <c r="H16" s="104"/>
      <c r="I16" s="104"/>
      <c r="J16" s="104"/>
    </row>
    <row r="17" spans="2:10" x14ac:dyDescent="0.25">
      <c r="B17" s="104" t="str">
        <f>'Comitê de Crise'!C12</f>
        <v>Flavio Severino Carlos</v>
      </c>
      <c r="C17" s="104"/>
      <c r="D17" s="104"/>
      <c r="E17" s="104"/>
      <c r="F17" s="104"/>
      <c r="G17" s="104" t="str">
        <f>'Comitê de Crise'!F12</f>
        <v>Gerente de operações</v>
      </c>
      <c r="H17" s="104"/>
      <c r="I17" s="104"/>
      <c r="J17" s="104"/>
    </row>
    <row r="18" spans="2:10" x14ac:dyDescent="0.25">
      <c r="B18" s="104" t="str">
        <f>'Comitê de Crise'!C13</f>
        <v>Severino Carlos Antônio</v>
      </c>
      <c r="C18" s="104"/>
      <c r="D18" s="104"/>
      <c r="E18" s="104"/>
      <c r="F18" s="104"/>
      <c r="G18" s="104" t="str">
        <f>'Comitê de Crise'!F13</f>
        <v>Gerente Financeiro</v>
      </c>
      <c r="H18" s="104"/>
      <c r="I18" s="104"/>
      <c r="J18" s="104"/>
    </row>
    <row r="19" spans="2:10" x14ac:dyDescent="0.25">
      <c r="B19" s="104" t="str">
        <f>'Comitê de Crise'!C14</f>
        <v>Carlos Antônio Maria</v>
      </c>
      <c r="C19" s="104"/>
      <c r="D19" s="104"/>
      <c r="E19" s="104"/>
      <c r="F19" s="104"/>
      <c r="G19" s="104" t="str">
        <f>'Comitê de Crise'!F14</f>
        <v>Gerente de Logistica</v>
      </c>
      <c r="H19" s="104"/>
      <c r="I19" s="104"/>
      <c r="J19" s="104"/>
    </row>
    <row r="20" spans="2:10" x14ac:dyDescent="0.25">
      <c r="B20" s="104">
        <f>'Comitê de Crise'!C15</f>
        <v>0</v>
      </c>
      <c r="C20" s="104"/>
      <c r="D20" s="104"/>
      <c r="E20" s="104"/>
      <c r="F20" s="104"/>
      <c r="G20" s="104">
        <f>'Comitê de Crise'!F15</f>
        <v>0</v>
      </c>
      <c r="H20" s="104"/>
      <c r="I20" s="104"/>
      <c r="J20" s="104"/>
    </row>
    <row r="21" spans="2:10" x14ac:dyDescent="0.25">
      <c r="B21" s="104">
        <f>'Comitê de Crise'!C16</f>
        <v>0</v>
      </c>
      <c r="C21" s="104"/>
      <c r="D21" s="104"/>
      <c r="E21" s="104"/>
      <c r="F21" s="104"/>
      <c r="G21" s="104">
        <f>'Comitê de Crise'!F16</f>
        <v>0</v>
      </c>
      <c r="H21" s="104"/>
      <c r="I21" s="104"/>
      <c r="J21" s="104"/>
    </row>
    <row r="22" spans="2:10" x14ac:dyDescent="0.25">
      <c r="B22" s="104">
        <f>'Comitê de Crise'!C17</f>
        <v>0</v>
      </c>
      <c r="C22" s="104"/>
      <c r="D22" s="104"/>
      <c r="E22" s="104"/>
      <c r="F22" s="104"/>
      <c r="G22" s="104">
        <f>'Comitê de Crise'!F17</f>
        <v>0</v>
      </c>
      <c r="H22" s="104"/>
      <c r="I22" s="104"/>
      <c r="J22" s="104"/>
    </row>
    <row r="23" spans="2:10" x14ac:dyDescent="0.25">
      <c r="B23" s="104">
        <f>'Comitê de Crise'!C18</f>
        <v>0</v>
      </c>
      <c r="C23" s="104"/>
      <c r="D23" s="104"/>
      <c r="E23" s="104"/>
      <c r="F23" s="104"/>
      <c r="G23" s="104">
        <f>'Comitê de Crise'!F18</f>
        <v>0</v>
      </c>
      <c r="H23" s="104"/>
      <c r="I23" s="104"/>
      <c r="J23" s="104"/>
    </row>
    <row r="24" spans="2:10" x14ac:dyDescent="0.25">
      <c r="B24" s="104">
        <f>'Comitê de Crise'!C19</f>
        <v>0</v>
      </c>
      <c r="C24" s="104"/>
      <c r="D24" s="104"/>
      <c r="E24" s="104"/>
      <c r="F24" s="104"/>
      <c r="G24" s="104">
        <f>'Comitê de Crise'!F19</f>
        <v>0</v>
      </c>
      <c r="H24" s="104"/>
      <c r="I24" s="104"/>
      <c r="J24" s="104"/>
    </row>
    <row r="25" spans="2:10" x14ac:dyDescent="0.25">
      <c r="B25" s="104">
        <f>'Comitê de Crise'!C20</f>
        <v>0</v>
      </c>
      <c r="C25" s="104"/>
      <c r="D25" s="104"/>
      <c r="E25" s="104"/>
      <c r="F25" s="104"/>
      <c r="G25" s="104">
        <f>'Comitê de Crise'!F20</f>
        <v>0</v>
      </c>
      <c r="H25" s="104"/>
      <c r="I25" s="104"/>
      <c r="J25" s="104"/>
    </row>
    <row r="26" spans="2:10" x14ac:dyDescent="0.25">
      <c r="B26" s="104">
        <f>'Comitê de Crise'!C21</f>
        <v>0</v>
      </c>
      <c r="C26" s="104"/>
      <c r="D26" s="104"/>
      <c r="E26" s="104"/>
      <c r="F26" s="104"/>
      <c r="G26" s="104">
        <f>'Comitê de Crise'!F21</f>
        <v>0</v>
      </c>
      <c r="H26" s="104"/>
      <c r="I26" s="104"/>
      <c r="J26" s="104"/>
    </row>
    <row r="27" spans="2:10" x14ac:dyDescent="0.25">
      <c r="B27" s="104">
        <f>'Comitê de Crise'!C22</f>
        <v>0</v>
      </c>
      <c r="C27" s="104"/>
      <c r="D27" s="104"/>
      <c r="E27" s="104"/>
      <c r="F27" s="104"/>
      <c r="G27" s="104">
        <f>'Comitê de Crise'!F22</f>
        <v>0</v>
      </c>
      <c r="H27" s="104"/>
      <c r="I27" s="104"/>
      <c r="J27" s="104"/>
    </row>
    <row r="28" spans="2:10" x14ac:dyDescent="0.25">
      <c r="B28" s="104">
        <f>'Comitê de Crise'!C23</f>
        <v>0</v>
      </c>
      <c r="C28" s="104"/>
      <c r="D28" s="104"/>
      <c r="E28" s="104"/>
      <c r="F28" s="104"/>
      <c r="G28" s="104">
        <f>'Comitê de Crise'!F23</f>
        <v>0</v>
      </c>
      <c r="H28" s="104"/>
      <c r="I28" s="104"/>
      <c r="J28" s="104"/>
    </row>
    <row r="29" spans="2:10" x14ac:dyDescent="0.25">
      <c r="B29" s="104">
        <f>'Comitê de Crise'!C24</f>
        <v>0</v>
      </c>
      <c r="C29" s="104"/>
      <c r="D29" s="104"/>
      <c r="E29" s="104"/>
      <c r="F29" s="104"/>
      <c r="G29" s="104">
        <f>'Comitê de Crise'!F24</f>
        <v>0</v>
      </c>
      <c r="H29" s="104"/>
      <c r="I29" s="104"/>
      <c r="J29" s="104"/>
    </row>
    <row r="30" spans="2:10" x14ac:dyDescent="0.25">
      <c r="B30" s="104">
        <f>'Comitê de Crise'!C25</f>
        <v>0</v>
      </c>
      <c r="C30" s="104"/>
      <c r="D30" s="104"/>
      <c r="E30" s="104"/>
      <c r="F30" s="104"/>
      <c r="G30" s="104">
        <f>'Comitê de Crise'!F25</f>
        <v>0</v>
      </c>
      <c r="H30" s="104"/>
      <c r="I30" s="104"/>
      <c r="J30" s="104"/>
    </row>
    <row r="31" spans="2:10" x14ac:dyDescent="0.25">
      <c r="B31" s="104">
        <f>'Comitê de Crise'!C26</f>
        <v>0</v>
      </c>
      <c r="C31" s="104"/>
      <c r="D31" s="104"/>
      <c r="E31" s="104"/>
      <c r="F31" s="104"/>
      <c r="G31" s="104">
        <f>'Comitê de Crise'!F26</f>
        <v>0</v>
      </c>
      <c r="H31" s="104"/>
      <c r="I31" s="104"/>
      <c r="J31" s="104"/>
    </row>
    <row r="32" spans="2:10" x14ac:dyDescent="0.25">
      <c r="B32" s="104">
        <f>'Comitê de Crise'!C27</f>
        <v>0</v>
      </c>
      <c r="C32" s="104"/>
      <c r="D32" s="104"/>
      <c r="E32" s="104"/>
      <c r="F32" s="104"/>
      <c r="G32" s="104">
        <f>'Comitê de Crise'!F27</f>
        <v>0</v>
      </c>
      <c r="H32" s="104"/>
      <c r="I32" s="104"/>
      <c r="J32" s="104"/>
    </row>
    <row r="33" spans="2:10" x14ac:dyDescent="0.25">
      <c r="B33" s="104">
        <f>'Comitê de Crise'!C28</f>
        <v>0</v>
      </c>
      <c r="C33" s="104"/>
      <c r="D33" s="104"/>
      <c r="E33" s="104"/>
      <c r="F33" s="104"/>
      <c r="G33" s="104">
        <f>'Comitê de Crise'!F28</f>
        <v>0</v>
      </c>
      <c r="H33" s="104"/>
      <c r="I33" s="104"/>
      <c r="J33" s="104"/>
    </row>
    <row r="34" spans="2:10" x14ac:dyDescent="0.25">
      <c r="B34" s="104">
        <f>'Comitê de Crise'!C29</f>
        <v>0</v>
      </c>
      <c r="C34" s="104"/>
      <c r="D34" s="104"/>
      <c r="E34" s="104"/>
      <c r="F34" s="104"/>
      <c r="G34" s="104">
        <f>'Comitê de Crise'!F29</f>
        <v>0</v>
      </c>
      <c r="H34" s="104"/>
      <c r="I34" s="104"/>
      <c r="J34" s="104"/>
    </row>
    <row r="35" spans="2:10" x14ac:dyDescent="0.25">
      <c r="B35" s="104">
        <f>'Comitê de Crise'!C30</f>
        <v>0</v>
      </c>
      <c r="C35" s="104"/>
      <c r="D35" s="104"/>
      <c r="E35" s="104"/>
      <c r="F35" s="104"/>
      <c r="G35" s="104">
        <f>'Comitê de Crise'!F30</f>
        <v>0</v>
      </c>
      <c r="H35" s="104"/>
      <c r="I35" s="104"/>
      <c r="J35" s="104"/>
    </row>
    <row r="36" spans="2:10" x14ac:dyDescent="0.25">
      <c r="B36" s="104">
        <f>'Comitê de Crise'!C31</f>
        <v>0</v>
      </c>
      <c r="C36" s="104"/>
      <c r="D36" s="104"/>
      <c r="E36" s="104"/>
      <c r="F36" s="104"/>
      <c r="G36" s="104">
        <f>'Comitê de Crise'!F31</f>
        <v>0</v>
      </c>
      <c r="H36" s="104"/>
      <c r="I36" s="104"/>
      <c r="J36" s="104"/>
    </row>
    <row r="37" spans="2:10" x14ac:dyDescent="0.25">
      <c r="B37" s="104">
        <f>'Comitê de Crise'!C32</f>
        <v>0</v>
      </c>
      <c r="C37" s="104"/>
      <c r="D37" s="104"/>
      <c r="E37" s="104"/>
      <c r="F37" s="104"/>
      <c r="G37" s="104">
        <f>'Comitê de Crise'!F32</f>
        <v>0</v>
      </c>
      <c r="H37" s="104"/>
      <c r="I37" s="104"/>
      <c r="J37" s="104"/>
    </row>
    <row r="38" spans="2:10" x14ac:dyDescent="0.25">
      <c r="B38" s="104">
        <f>'Comitê de Crise'!C33</f>
        <v>0</v>
      </c>
      <c r="C38" s="104"/>
      <c r="D38" s="104"/>
      <c r="E38" s="104"/>
      <c r="F38" s="104"/>
      <c r="G38" s="104">
        <f>'Comitê de Crise'!F33</f>
        <v>0</v>
      </c>
      <c r="H38" s="104"/>
      <c r="I38" s="104"/>
      <c r="J38" s="104"/>
    </row>
    <row r="39" spans="2:10" x14ac:dyDescent="0.25">
      <c r="B39" s="104">
        <f>'Comitê de Crise'!C34</f>
        <v>0</v>
      </c>
      <c r="C39" s="104"/>
      <c r="D39" s="104"/>
      <c r="E39" s="104"/>
      <c r="F39" s="104"/>
      <c r="G39" s="104">
        <f>'Comitê de Crise'!F34</f>
        <v>0</v>
      </c>
      <c r="H39" s="104"/>
      <c r="I39" s="104"/>
      <c r="J39" s="104"/>
    </row>
    <row r="40" spans="2:10" x14ac:dyDescent="0.25">
      <c r="B40" s="104">
        <f>'Comitê de Crise'!C35</f>
        <v>0</v>
      </c>
      <c r="C40" s="104"/>
      <c r="D40" s="104"/>
      <c r="E40" s="104"/>
      <c r="F40" s="104"/>
      <c r="G40" s="104">
        <f>'Comitê de Crise'!F35</f>
        <v>0</v>
      </c>
      <c r="H40" s="104"/>
      <c r="I40" s="104"/>
      <c r="J40" s="104"/>
    </row>
    <row r="41" spans="2:10" x14ac:dyDescent="0.25">
      <c r="B41" s="104">
        <f>'Comitê de Crise'!C36</f>
        <v>0</v>
      </c>
      <c r="C41" s="104"/>
      <c r="D41" s="104"/>
      <c r="E41" s="104"/>
      <c r="F41" s="104"/>
      <c r="G41" s="104">
        <f>'Comitê de Crise'!F36</f>
        <v>0</v>
      </c>
      <c r="H41" s="104"/>
      <c r="I41" s="104"/>
      <c r="J41" s="104"/>
    </row>
    <row r="42" spans="2:10" x14ac:dyDescent="0.25">
      <c r="B42" s="104">
        <f>'Comitê de Crise'!C37</f>
        <v>0</v>
      </c>
      <c r="C42" s="104"/>
      <c r="D42" s="104"/>
      <c r="E42" s="104"/>
      <c r="F42" s="104"/>
      <c r="G42" s="104">
        <f>'Comitê de Crise'!F37</f>
        <v>0</v>
      </c>
      <c r="H42" s="104"/>
      <c r="I42" s="104"/>
      <c r="J42" s="104"/>
    </row>
    <row r="43" spans="2:10" x14ac:dyDescent="0.25">
      <c r="B43" s="104">
        <f>'Comitê de Crise'!C38</f>
        <v>0</v>
      </c>
      <c r="C43" s="104"/>
      <c r="D43" s="104"/>
      <c r="E43" s="104"/>
      <c r="F43" s="104"/>
      <c r="G43" s="104">
        <f>'Comitê de Crise'!F38</f>
        <v>0</v>
      </c>
      <c r="H43" s="104"/>
      <c r="I43" s="104"/>
      <c r="J43" s="104"/>
    </row>
    <row r="44" spans="2:10" x14ac:dyDescent="0.25">
      <c r="B44" s="104">
        <f>'Comitê de Crise'!C39</f>
        <v>0</v>
      </c>
      <c r="C44" s="104"/>
      <c r="D44" s="104"/>
      <c r="E44" s="104"/>
      <c r="F44" s="104"/>
      <c r="G44" s="104">
        <f>'Comitê de Crise'!F39</f>
        <v>0</v>
      </c>
      <c r="H44" s="104"/>
      <c r="I44" s="104"/>
      <c r="J44" s="104"/>
    </row>
    <row r="45" spans="2:10" x14ac:dyDescent="0.25">
      <c r="B45" s="104">
        <f>'Comitê de Crise'!C40</f>
        <v>0</v>
      </c>
      <c r="C45" s="104"/>
      <c r="D45" s="104"/>
      <c r="E45" s="104"/>
      <c r="F45" s="104"/>
      <c r="G45" s="104">
        <f>'Comitê de Crise'!F40</f>
        <v>0</v>
      </c>
      <c r="H45" s="104"/>
      <c r="I45" s="104"/>
      <c r="J45" s="104"/>
    </row>
    <row r="46" spans="2:10" x14ac:dyDescent="0.25">
      <c r="B46" s="104">
        <f>'Comitê de Crise'!C41</f>
        <v>0</v>
      </c>
      <c r="C46" s="104"/>
      <c r="D46" s="104"/>
      <c r="E46" s="104"/>
      <c r="F46" s="104"/>
      <c r="G46" s="104">
        <f>'Comitê de Crise'!F41</f>
        <v>0</v>
      </c>
      <c r="H46" s="104"/>
      <c r="I46" s="104"/>
      <c r="J46" s="104"/>
    </row>
    <row r="47" spans="2:10" x14ac:dyDescent="0.25">
      <c r="B47" s="104">
        <f>'Comitê de Crise'!C42</f>
        <v>0</v>
      </c>
      <c r="C47" s="104"/>
      <c r="D47" s="104"/>
      <c r="E47" s="104"/>
      <c r="F47" s="104"/>
      <c r="G47" s="104">
        <f>'Comitê de Crise'!F42</f>
        <v>0</v>
      </c>
      <c r="H47" s="104"/>
      <c r="I47" s="104"/>
      <c r="J47" s="104"/>
    </row>
    <row r="48" spans="2:10" x14ac:dyDescent="0.25">
      <c r="B48" s="104">
        <f>'Comitê de Crise'!C43</f>
        <v>0</v>
      </c>
      <c r="C48" s="104"/>
      <c r="D48" s="104"/>
      <c r="E48" s="104"/>
      <c r="F48" s="104"/>
      <c r="G48" s="104">
        <f>'Comitê de Crise'!F43</f>
        <v>0</v>
      </c>
      <c r="H48" s="104"/>
      <c r="I48" s="104"/>
      <c r="J48" s="104"/>
    </row>
    <row r="49" spans="2:10" x14ac:dyDescent="0.25">
      <c r="B49" s="105" t="s">
        <v>16</v>
      </c>
    </row>
    <row r="50" spans="2:10" ht="15" customHeight="1" x14ac:dyDescent="0.25">
      <c r="B50" s="106" t="s">
        <v>16</v>
      </c>
      <c r="C50" s="106"/>
      <c r="D50" s="106"/>
      <c r="E50" s="106"/>
      <c r="F50" s="106"/>
      <c r="G50" s="106"/>
      <c r="H50" s="106"/>
      <c r="I50" s="106"/>
      <c r="J50" s="107">
        <v>2</v>
      </c>
    </row>
    <row r="51" spans="2:10" x14ac:dyDescent="0.25">
      <c r="B51" s="108" t="s">
        <v>109</v>
      </c>
      <c r="C51" s="108"/>
      <c r="D51" s="108"/>
      <c r="E51" s="108"/>
      <c r="F51" s="108"/>
      <c r="G51" s="108"/>
      <c r="H51" s="108"/>
      <c r="I51" s="108"/>
      <c r="J51" s="107">
        <v>3</v>
      </c>
    </row>
    <row r="52" spans="2:10" x14ac:dyDescent="0.25">
      <c r="B52" s="108" t="s">
        <v>110</v>
      </c>
      <c r="C52" s="108"/>
      <c r="D52" s="108"/>
      <c r="E52" s="108"/>
      <c r="F52" s="108"/>
      <c r="G52" s="108"/>
      <c r="H52" s="108"/>
      <c r="I52" s="108"/>
      <c r="J52" s="107">
        <v>3</v>
      </c>
    </row>
    <row r="53" spans="2:10" x14ac:dyDescent="0.25">
      <c r="B53" s="108" t="s">
        <v>121</v>
      </c>
      <c r="C53" s="108"/>
      <c r="D53" s="108"/>
      <c r="E53" s="108"/>
      <c r="F53" s="108"/>
      <c r="G53" s="108"/>
      <c r="H53" s="108"/>
      <c r="I53" s="108"/>
      <c r="J53" s="107">
        <v>3</v>
      </c>
    </row>
    <row r="54" spans="2:10" x14ac:dyDescent="0.25">
      <c r="B54" s="108" t="s">
        <v>114</v>
      </c>
      <c r="C54" s="108"/>
      <c r="D54" s="108"/>
      <c r="E54" s="108"/>
      <c r="F54" s="108"/>
      <c r="G54" s="108"/>
      <c r="H54" s="108"/>
      <c r="I54" s="108"/>
      <c r="J54" s="107">
        <v>4</v>
      </c>
    </row>
    <row r="55" spans="2:10" x14ac:dyDescent="0.25">
      <c r="B55" s="108" t="s">
        <v>113</v>
      </c>
      <c r="C55" s="108"/>
      <c r="D55" s="108"/>
      <c r="E55" s="108"/>
      <c r="F55" s="108"/>
      <c r="G55" s="108"/>
      <c r="H55" s="108"/>
      <c r="I55" s="108"/>
      <c r="J55" s="107">
        <v>4</v>
      </c>
    </row>
    <row r="56" spans="2:10" x14ac:dyDescent="0.25">
      <c r="B56" s="108" t="s">
        <v>112</v>
      </c>
      <c r="C56" s="108"/>
      <c r="D56" s="108"/>
      <c r="E56" s="108"/>
      <c r="F56" s="108"/>
      <c r="G56" s="108"/>
      <c r="H56" s="108"/>
      <c r="I56" s="108"/>
      <c r="J56" s="107">
        <v>4</v>
      </c>
    </row>
    <row r="57" spans="2:10" x14ac:dyDescent="0.25">
      <c r="B57" s="108" t="s">
        <v>117</v>
      </c>
      <c r="C57" s="108"/>
      <c r="D57" s="108"/>
      <c r="E57" s="108"/>
      <c r="F57" s="108"/>
      <c r="G57" s="108"/>
      <c r="H57" s="108"/>
      <c r="I57" s="108"/>
      <c r="J57" s="107">
        <v>6</v>
      </c>
    </row>
    <row r="58" spans="2:10" x14ac:dyDescent="0.25">
      <c r="B58" s="108" t="s">
        <v>122</v>
      </c>
      <c r="C58" s="108"/>
      <c r="D58" s="108"/>
      <c r="E58" s="108"/>
      <c r="F58" s="108"/>
      <c r="G58" s="108"/>
      <c r="H58" s="108"/>
      <c r="I58" s="108"/>
      <c r="J58" s="107">
        <v>8</v>
      </c>
    </row>
    <row r="59" spans="2:10" x14ac:dyDescent="0.25">
      <c r="B59" s="108" t="s">
        <v>104</v>
      </c>
      <c r="C59" s="108"/>
      <c r="D59" s="108"/>
      <c r="E59" s="108"/>
      <c r="F59" s="108"/>
      <c r="G59" s="108"/>
      <c r="H59" s="108"/>
      <c r="I59" s="108"/>
      <c r="J59" s="107">
        <v>9</v>
      </c>
    </row>
    <row r="60" spans="2:10" x14ac:dyDescent="0.25">
      <c r="B60" s="108" t="s">
        <v>105</v>
      </c>
      <c r="C60" s="108"/>
      <c r="D60" s="108"/>
      <c r="E60" s="108"/>
      <c r="F60" s="108"/>
      <c r="G60" s="108"/>
      <c r="H60" s="108"/>
      <c r="I60" s="108"/>
      <c r="J60" s="107">
        <v>12</v>
      </c>
    </row>
    <row r="61" spans="2:10" x14ac:dyDescent="0.25">
      <c r="B61" s="108" t="s">
        <v>106</v>
      </c>
      <c r="C61" s="108"/>
      <c r="D61" s="108"/>
      <c r="E61" s="108"/>
      <c r="F61" s="108"/>
      <c r="G61" s="108"/>
      <c r="H61" s="108"/>
      <c r="I61" s="108"/>
      <c r="J61" s="107">
        <v>15</v>
      </c>
    </row>
    <row r="62" spans="2:10" x14ac:dyDescent="0.25">
      <c r="B62" s="108" t="s">
        <v>107</v>
      </c>
      <c r="C62" s="108"/>
      <c r="D62" s="108"/>
      <c r="E62" s="108"/>
      <c r="F62" s="108"/>
      <c r="G62" s="108"/>
      <c r="H62" s="108"/>
      <c r="I62" s="108"/>
      <c r="J62" s="107">
        <v>18</v>
      </c>
    </row>
    <row r="63" spans="2:10" x14ac:dyDescent="0.25">
      <c r="B63" s="108"/>
      <c r="C63" s="108"/>
      <c r="D63" s="108"/>
      <c r="E63" s="108"/>
      <c r="F63" s="108"/>
      <c r="G63" s="108"/>
      <c r="H63" s="108"/>
      <c r="I63" s="108"/>
      <c r="J63" s="107"/>
    </row>
    <row r="64" spans="2:10" x14ac:dyDescent="0.25">
      <c r="B64" s="108"/>
      <c r="C64" s="108"/>
      <c r="D64" s="108"/>
      <c r="E64" s="108"/>
      <c r="F64" s="108"/>
      <c r="G64" s="108"/>
      <c r="H64" s="108"/>
      <c r="I64" s="108"/>
      <c r="J64" s="107"/>
    </row>
    <row r="65" spans="2:10" x14ac:dyDescent="0.25">
      <c r="B65" s="108"/>
      <c r="C65" s="108"/>
      <c r="D65" s="108"/>
      <c r="E65" s="108"/>
      <c r="F65" s="108"/>
      <c r="G65" s="108"/>
      <c r="H65" s="108"/>
      <c r="I65" s="108"/>
      <c r="J65" s="107"/>
    </row>
    <row r="66" spans="2:10" x14ac:dyDescent="0.25">
      <c r="B66" s="108"/>
      <c r="C66" s="108"/>
      <c r="D66" s="108"/>
      <c r="E66" s="108"/>
      <c r="F66" s="108"/>
      <c r="G66" s="108"/>
      <c r="H66" s="108"/>
      <c r="I66" s="108"/>
      <c r="J66" s="107"/>
    </row>
    <row r="67" spans="2:10" x14ac:dyDescent="0.25">
      <c r="B67" s="108"/>
      <c r="C67" s="108"/>
      <c r="D67" s="108"/>
      <c r="E67" s="108"/>
      <c r="F67" s="108"/>
      <c r="G67" s="108"/>
      <c r="H67" s="108"/>
      <c r="I67" s="108"/>
      <c r="J67" s="26"/>
    </row>
    <row r="68" spans="2:10" x14ac:dyDescent="0.25">
      <c r="B68" s="104"/>
      <c r="C68" s="104"/>
      <c r="D68" s="104"/>
      <c r="E68" s="104"/>
      <c r="F68" s="104"/>
      <c r="G68" s="104"/>
      <c r="H68" s="104"/>
      <c r="I68" s="104"/>
      <c r="J68" s="26"/>
    </row>
    <row r="69" spans="2:10" x14ac:dyDescent="0.25">
      <c r="B69" s="104"/>
      <c r="C69" s="104"/>
      <c r="D69" s="104"/>
      <c r="E69" s="104"/>
      <c r="F69" s="104"/>
      <c r="G69" s="104"/>
      <c r="H69" s="104"/>
      <c r="I69" s="104"/>
      <c r="J69" s="26"/>
    </row>
    <row r="70" spans="2:10" x14ac:dyDescent="0.25">
      <c r="B70" s="104"/>
      <c r="C70" s="104"/>
      <c r="D70" s="104"/>
      <c r="E70" s="104"/>
      <c r="F70" s="104"/>
      <c r="G70" s="104"/>
      <c r="H70" s="104"/>
      <c r="I70" s="104"/>
      <c r="J70" s="26"/>
    </row>
    <row r="71" spans="2:10" x14ac:dyDescent="0.25">
      <c r="B71" s="104"/>
      <c r="C71" s="104"/>
      <c r="D71" s="104"/>
      <c r="E71" s="104"/>
      <c r="F71" s="104"/>
      <c r="G71" s="104"/>
      <c r="H71" s="104"/>
      <c r="I71" s="104"/>
      <c r="J71" s="26"/>
    </row>
    <row r="72" spans="2:10" x14ac:dyDescent="0.25">
      <c r="B72" s="104"/>
      <c r="C72" s="104"/>
      <c r="D72" s="104"/>
      <c r="E72" s="104"/>
      <c r="F72" s="104"/>
      <c r="G72" s="104"/>
      <c r="H72" s="104"/>
      <c r="I72" s="104"/>
      <c r="J72" s="26"/>
    </row>
    <row r="73" spans="2:10" x14ac:dyDescent="0.25">
      <c r="B73" s="104"/>
      <c r="C73" s="104"/>
      <c r="D73" s="104"/>
      <c r="E73" s="104"/>
      <c r="F73" s="104"/>
      <c r="G73" s="104"/>
      <c r="H73" s="104"/>
      <c r="I73" s="104"/>
      <c r="J73" s="26"/>
    </row>
    <row r="74" spans="2:10" x14ac:dyDescent="0.25">
      <c r="B74" s="104"/>
      <c r="C74" s="104"/>
      <c r="D74" s="104"/>
      <c r="E74" s="104"/>
      <c r="F74" s="104"/>
      <c r="G74" s="104"/>
      <c r="H74" s="104"/>
      <c r="I74" s="104"/>
      <c r="J74" s="26"/>
    </row>
    <row r="75" spans="2:10" x14ac:dyDescent="0.25">
      <c r="B75" s="104"/>
      <c r="C75" s="104"/>
      <c r="D75" s="104"/>
      <c r="E75" s="104"/>
      <c r="F75" s="104"/>
      <c r="G75" s="104"/>
      <c r="H75" s="104"/>
      <c r="I75" s="104"/>
      <c r="J75" s="26"/>
    </row>
    <row r="76" spans="2:10" x14ac:dyDescent="0.25">
      <c r="B76" s="104"/>
      <c r="C76" s="104"/>
      <c r="D76" s="104"/>
      <c r="E76" s="104"/>
      <c r="F76" s="104"/>
      <c r="G76" s="104"/>
      <c r="H76" s="104"/>
      <c r="I76" s="104"/>
      <c r="J76" s="26"/>
    </row>
    <row r="77" spans="2:10" x14ac:dyDescent="0.25">
      <c r="B77" s="104"/>
      <c r="C77" s="104"/>
      <c r="D77" s="104"/>
      <c r="E77" s="104"/>
      <c r="F77" s="104"/>
      <c r="G77" s="104"/>
      <c r="H77" s="104"/>
      <c r="I77" s="104"/>
      <c r="J77" s="26"/>
    </row>
    <row r="78" spans="2:10" x14ac:dyDescent="0.25">
      <c r="B78" s="104"/>
      <c r="C78" s="104"/>
      <c r="D78" s="104"/>
      <c r="E78" s="104"/>
      <c r="F78" s="104"/>
      <c r="G78" s="104"/>
      <c r="H78" s="104"/>
      <c r="I78" s="104"/>
      <c r="J78" s="26"/>
    </row>
    <row r="79" spans="2:10" x14ac:dyDescent="0.25">
      <c r="B79" s="104"/>
      <c r="C79" s="104"/>
      <c r="D79" s="104"/>
      <c r="E79" s="104"/>
      <c r="F79" s="104"/>
      <c r="G79" s="104"/>
      <c r="H79" s="104"/>
      <c r="I79" s="104"/>
      <c r="J79" s="26"/>
    </row>
    <row r="80" spans="2:10" x14ac:dyDescent="0.25">
      <c r="B80" s="104"/>
      <c r="C80" s="104"/>
      <c r="D80" s="104"/>
      <c r="E80" s="104"/>
      <c r="F80" s="104"/>
      <c r="G80" s="104"/>
      <c r="H80" s="104"/>
      <c r="I80" s="104"/>
      <c r="J80" s="26"/>
    </row>
    <row r="81" spans="2:10" x14ac:dyDescent="0.25">
      <c r="B81" s="105" t="s">
        <v>109</v>
      </c>
    </row>
    <row r="82" spans="2:10" ht="15" customHeight="1" x14ac:dyDescent="0.25">
      <c r="B82" s="109" t="str">
        <f>"Este plano tem como motivação subjacente a promoção na "&amp;'Comitê de Crise'!F4&amp;" de uma cultura propícia para a atuação em crises, minimizando seus impactos negativos e possibilitando oportunidades de melhoria para "&amp;'Comitê de Crise'!F5&amp;" e para o funcionamento da Empresa.
Além dos princípios a que se refere a política de gerenciamento de crise, esse plano se baseou no pressuposto de que é fundamental para a Empresa garantir um nível satisfatório de segurança na "&amp;'Comitê de Crise'!F5&amp;", bem como atuar para o retorno ao bom funcionamento e níveis adequados de qualidade das atividades desenvolvidas."&amp;" Ressalta-se, ainda, a preocupação em assegurar a credibilidade da Empresa perante a sociedade, colaboradores, entidades governamentais e acionistas."</f>
        <v>Este plano tem como motivação subjacente a promoção na Minha Empresa de Teste S.A. de uma cultura propícia para a atuação em crises, minimizando seus impactos negativos e possibilitando oportunidades de melhoria para Atividade de Testes de Produtos Digitais e para o funcionamento da Empresa.
Além dos princípios a que se refere a política de gerenciamento de crise, esse plano se baseou no pressuposto de que é fundamental para a Empresa garantir um nível satisfatório de segurança na Atividade de Testes de Produtos Digitais, bem como atuar para o retorno ao bom funcionamento e níveis adequados de qualidade das atividades desenvolvidas. Ressalta-se, ainda, a preocupação em assegurar a credibilidade da Empresa perante a sociedade, colaboradores, entidades governamentais e acionistas.</v>
      </c>
      <c r="C82" s="109"/>
      <c r="D82" s="109"/>
      <c r="E82" s="109"/>
      <c r="F82" s="109"/>
      <c r="G82" s="109"/>
      <c r="H82" s="109"/>
      <c r="I82" s="109"/>
      <c r="J82" s="109"/>
    </row>
    <row r="83" spans="2:10" x14ac:dyDescent="0.25">
      <c r="B83" s="109"/>
      <c r="C83" s="109"/>
      <c r="D83" s="109"/>
      <c r="E83" s="109"/>
      <c r="F83" s="109"/>
      <c r="G83" s="109"/>
      <c r="H83" s="109"/>
      <c r="I83" s="109"/>
      <c r="J83" s="109"/>
    </row>
    <row r="84" spans="2:10" x14ac:dyDescent="0.25">
      <c r="B84" s="109"/>
      <c r="C84" s="109"/>
      <c r="D84" s="109"/>
      <c r="E84" s="109"/>
      <c r="F84" s="109"/>
      <c r="G84" s="109"/>
      <c r="H84" s="109"/>
      <c r="I84" s="109"/>
      <c r="J84" s="109"/>
    </row>
    <row r="85" spans="2:10" x14ac:dyDescent="0.25">
      <c r="B85" s="109"/>
      <c r="C85" s="109"/>
      <c r="D85" s="109"/>
      <c r="E85" s="109"/>
      <c r="F85" s="109"/>
      <c r="G85" s="109"/>
      <c r="H85" s="109"/>
      <c r="I85" s="109"/>
      <c r="J85" s="109"/>
    </row>
    <row r="86" spans="2:10" x14ac:dyDescent="0.25">
      <c r="B86" s="109"/>
      <c r="C86" s="109"/>
      <c r="D86" s="109"/>
      <c r="E86" s="109"/>
      <c r="F86" s="109"/>
      <c r="G86" s="109"/>
      <c r="H86" s="109"/>
      <c r="I86" s="109"/>
      <c r="J86" s="109"/>
    </row>
    <row r="87" spans="2:10" x14ac:dyDescent="0.25">
      <c r="B87" s="109"/>
      <c r="C87" s="109"/>
      <c r="D87" s="109"/>
      <c r="E87" s="109"/>
      <c r="F87" s="109"/>
      <c r="G87" s="109"/>
      <c r="H87" s="109"/>
      <c r="I87" s="109"/>
      <c r="J87" s="109"/>
    </row>
    <row r="88" spans="2:10" x14ac:dyDescent="0.25">
      <c r="B88" s="109"/>
      <c r="C88" s="109"/>
      <c r="D88" s="109"/>
      <c r="E88" s="109"/>
      <c r="F88" s="109"/>
      <c r="G88" s="109"/>
      <c r="H88" s="109"/>
      <c r="I88" s="109"/>
      <c r="J88" s="109"/>
    </row>
    <row r="89" spans="2:10" x14ac:dyDescent="0.25">
      <c r="B89" s="109"/>
      <c r="C89" s="109"/>
      <c r="D89" s="109"/>
      <c r="E89" s="109"/>
      <c r="F89" s="109"/>
      <c r="G89" s="109"/>
      <c r="H89" s="109"/>
      <c r="I89" s="109"/>
      <c r="J89" s="109"/>
    </row>
    <row r="90" spans="2:10" x14ac:dyDescent="0.25">
      <c r="B90" s="109"/>
      <c r="C90" s="109"/>
      <c r="D90" s="109"/>
      <c r="E90" s="109"/>
      <c r="F90" s="109"/>
      <c r="G90" s="109"/>
      <c r="H90" s="109"/>
      <c r="I90" s="109"/>
      <c r="J90" s="109"/>
    </row>
    <row r="91" spans="2:10" x14ac:dyDescent="0.25">
      <c r="B91" s="109"/>
      <c r="C91" s="109"/>
      <c r="D91" s="109"/>
      <c r="E91" s="109"/>
      <c r="F91" s="109"/>
      <c r="G91" s="109"/>
      <c r="H91" s="109"/>
      <c r="I91" s="109"/>
      <c r="J91" s="109"/>
    </row>
    <row r="92" spans="2:10" x14ac:dyDescent="0.25">
      <c r="B92" s="109"/>
      <c r="C92" s="109"/>
      <c r="D92" s="109"/>
      <c r="E92" s="109"/>
      <c r="F92" s="109"/>
      <c r="G92" s="109"/>
      <c r="H92" s="109"/>
      <c r="I92" s="109"/>
      <c r="J92" s="109"/>
    </row>
    <row r="93" spans="2:10" x14ac:dyDescent="0.25">
      <c r="B93" s="109"/>
      <c r="C93" s="109"/>
      <c r="D93" s="109"/>
      <c r="E93" s="109"/>
      <c r="F93" s="109"/>
      <c r="G93" s="109"/>
      <c r="H93" s="109"/>
      <c r="I93" s="109"/>
      <c r="J93" s="109"/>
    </row>
    <row r="94" spans="2:10" x14ac:dyDescent="0.25">
      <c r="B94" s="109"/>
      <c r="C94" s="109"/>
      <c r="D94" s="109"/>
      <c r="E94" s="109"/>
      <c r="F94" s="109"/>
      <c r="G94" s="109"/>
      <c r="H94" s="109"/>
      <c r="I94" s="109"/>
      <c r="J94" s="109"/>
    </row>
    <row r="95" spans="2:10" x14ac:dyDescent="0.25">
      <c r="B95" s="109"/>
      <c r="C95" s="109"/>
      <c r="D95" s="109"/>
      <c r="E95" s="109"/>
      <c r="F95" s="109"/>
      <c r="G95" s="109"/>
      <c r="H95" s="109"/>
      <c r="I95" s="109"/>
      <c r="J95" s="109"/>
    </row>
    <row r="96" spans="2:10" x14ac:dyDescent="0.25">
      <c r="B96" s="109"/>
      <c r="C96" s="109"/>
      <c r="D96" s="109"/>
      <c r="E96" s="109"/>
      <c r="F96" s="109"/>
      <c r="G96" s="109"/>
      <c r="H96" s="109"/>
      <c r="I96" s="109"/>
      <c r="J96" s="109"/>
    </row>
    <row r="97" spans="2:10" x14ac:dyDescent="0.25">
      <c r="B97" s="110"/>
      <c r="C97" s="110"/>
      <c r="D97" s="110"/>
      <c r="E97" s="110"/>
      <c r="F97" s="110"/>
      <c r="G97" s="110"/>
      <c r="H97" s="110"/>
      <c r="I97" s="110"/>
      <c r="J97" s="110"/>
    </row>
    <row r="98" spans="2:10" x14ac:dyDescent="0.25">
      <c r="B98" s="105" t="s">
        <v>110</v>
      </c>
    </row>
    <row r="99" spans="2:10" x14ac:dyDescent="0.25">
      <c r="B99" s="109" t="str">
        <f>IF(Introdução!B5="","Este documento tem por finalidade estabelecer o plano de gerenciamento de crise no âmbito da "&amp;'Comitê de Crise'!F4&amp;", que elenca procedimentos e protocolos a serem adotados pela organização quando em situação de crise ou de ameaça de crise. "&amp;"Os procedimentos e protocolos aqui abordados englobam o acionamento do comitê de crise, gerenciamento da crise propriamente dito, e o pós-crise, com foco em quatro cenários críticos que representam"&amp;" ameaça à segurança dos colaboradores, clientes e da empresa e de suas operações.",Introdução!B5)</f>
        <v>Este documento tem por finalidade estabelecer o plano de gerenciamento de crise no âmbito da Minha Empresa de Teste S.A., que elenca procedimentos e protocolos a serem adotados pela organização quando em situação de crise ou de ameaça de crise. Os procedimentos e protocolos aqui abordados englobam o acionamento do comitê de crise, gerenciamento da crise propriamente dito, e o pós-crise, com foco em quatro cenários críticos que representam ameaça à segurança dos colaboradores, clientes e da empresa e de suas operações.</v>
      </c>
      <c r="C99" s="111"/>
      <c r="D99" s="111"/>
      <c r="E99" s="111"/>
      <c r="F99" s="111"/>
      <c r="G99" s="111"/>
      <c r="H99" s="111"/>
      <c r="I99" s="111"/>
      <c r="J99" s="111"/>
    </row>
    <row r="100" spans="2:10" x14ac:dyDescent="0.25">
      <c r="B100" s="111"/>
      <c r="C100" s="111"/>
      <c r="D100" s="111"/>
      <c r="E100" s="111"/>
      <c r="F100" s="111"/>
      <c r="G100" s="111"/>
      <c r="H100" s="111"/>
      <c r="I100" s="111"/>
      <c r="J100" s="111"/>
    </row>
    <row r="101" spans="2:10" x14ac:dyDescent="0.25">
      <c r="B101" s="111"/>
      <c r="C101" s="111"/>
      <c r="D101" s="111"/>
      <c r="E101" s="111"/>
      <c r="F101" s="111"/>
      <c r="G101" s="111"/>
      <c r="H101" s="111"/>
      <c r="I101" s="111"/>
      <c r="J101" s="111"/>
    </row>
    <row r="102" spans="2:10" x14ac:dyDescent="0.25">
      <c r="B102" s="111"/>
      <c r="C102" s="111"/>
      <c r="D102" s="111"/>
      <c r="E102" s="111"/>
      <c r="F102" s="111"/>
      <c r="G102" s="111"/>
      <c r="H102" s="111"/>
      <c r="I102" s="111"/>
      <c r="J102" s="111"/>
    </row>
    <row r="103" spans="2:10" x14ac:dyDescent="0.25">
      <c r="B103" s="111"/>
      <c r="C103" s="111"/>
      <c r="D103" s="111"/>
      <c r="E103" s="111"/>
      <c r="F103" s="111"/>
      <c r="G103" s="111"/>
      <c r="H103" s="111"/>
      <c r="I103" s="111"/>
      <c r="J103" s="111"/>
    </row>
    <row r="104" spans="2:10" x14ac:dyDescent="0.25">
      <c r="B104" s="111"/>
      <c r="C104" s="111"/>
      <c r="D104" s="111"/>
      <c r="E104" s="111"/>
      <c r="F104" s="111"/>
      <c r="G104" s="111"/>
      <c r="H104" s="111"/>
      <c r="I104" s="111"/>
      <c r="J104" s="111"/>
    </row>
    <row r="105" spans="2:10" x14ac:dyDescent="0.25">
      <c r="B105" s="111"/>
      <c r="C105" s="111"/>
      <c r="D105" s="111"/>
      <c r="E105" s="111"/>
      <c r="F105" s="111"/>
      <c r="G105" s="111"/>
      <c r="H105" s="111"/>
      <c r="I105" s="111"/>
      <c r="J105" s="111"/>
    </row>
    <row r="106" spans="2:10" x14ac:dyDescent="0.25">
      <c r="B106" s="111"/>
      <c r="C106" s="111"/>
      <c r="D106" s="111"/>
      <c r="E106" s="111"/>
      <c r="F106" s="111"/>
      <c r="G106" s="111"/>
      <c r="H106" s="111"/>
      <c r="I106" s="111"/>
      <c r="J106" s="111"/>
    </row>
    <row r="107" spans="2:10" x14ac:dyDescent="0.25">
      <c r="B107" s="112"/>
      <c r="C107" s="112"/>
      <c r="D107" s="112"/>
      <c r="E107" s="112"/>
      <c r="F107" s="112"/>
      <c r="G107" s="112"/>
      <c r="H107" s="112"/>
      <c r="I107" s="112"/>
      <c r="J107" s="112"/>
    </row>
    <row r="108" spans="2:10" x14ac:dyDescent="0.25">
      <c r="B108" s="105" t="s">
        <v>115</v>
      </c>
      <c r="C108" s="113"/>
      <c r="D108" s="113"/>
      <c r="E108" s="113"/>
      <c r="F108" s="113"/>
      <c r="G108" s="113"/>
      <c r="H108" s="113"/>
      <c r="I108" s="113"/>
      <c r="J108" s="113"/>
    </row>
    <row r="109" spans="2:10" x14ac:dyDescent="0.25">
      <c r="B109" s="111" t="str">
        <f>IF(Introdução!B41="","Para evitar frustração aos trabalhos do comitê de crise é necessário, a princípio, disponibilidade de salas de gestão de crise, não necessariamente exclusiva para essa finalidade, dotada "&amp;"da seguinte infraestrutura mínima:
• 01 "&amp;"computador;
• 01 "&amp;"aparelho de TV;
• equipamentos "&amp;"para vídeo conferência;
• 01 aparelho"&amp;" telefônico capaz de realizar áudio conferência;
• conexão "&amp;"à rede local;
• conexão "&amp;"à internet;
• impressora"&amp;";
• mesa e "&amp;"cadeiras; e
• material de escritório, como papel, caneta, lápis, marcadores de textos, grampeadores etc.",Introdução!B41)</f>
        <v>Para evitar frustração aos trabalhos do comitê de crise é necessário, a princípio, disponibilidade de salas de gestão de crise, não necessariamente exclusiva para essa finalidade, dotada da seguinte infraestrutura mínima:
• 01 computador;
• 01 aparelho de TV;
• equipamentos para vídeo conferência;
• 01 aparelho telefônico capaz de realizar áudio conferência;
• conexão à rede local;
• conexão à internet;
• impressora;
• mesa e cadeiras; e
• material de escritório, como papel, caneta, lápis, marcadores de textos, grampeadores etc.</v>
      </c>
      <c r="C109" s="111"/>
      <c r="D109" s="111"/>
      <c r="E109" s="111"/>
      <c r="F109" s="111"/>
      <c r="G109" s="111"/>
      <c r="H109" s="111"/>
      <c r="I109" s="111"/>
      <c r="J109" s="111"/>
    </row>
    <row r="110" spans="2:10" x14ac:dyDescent="0.25">
      <c r="B110" s="111"/>
      <c r="C110" s="111"/>
      <c r="D110" s="111"/>
      <c r="E110" s="111"/>
      <c r="F110" s="111"/>
      <c r="G110" s="111"/>
      <c r="H110" s="111"/>
      <c r="I110" s="111"/>
      <c r="J110" s="111"/>
    </row>
    <row r="111" spans="2:10" x14ac:dyDescent="0.25">
      <c r="B111" s="111"/>
      <c r="C111" s="111"/>
      <c r="D111" s="111"/>
      <c r="E111" s="111"/>
      <c r="F111" s="111"/>
      <c r="G111" s="111"/>
      <c r="H111" s="111"/>
      <c r="I111" s="111"/>
      <c r="J111" s="111"/>
    </row>
    <row r="112" spans="2:10" x14ac:dyDescent="0.25">
      <c r="B112" s="111"/>
      <c r="C112" s="111"/>
      <c r="D112" s="111"/>
      <c r="E112" s="111"/>
      <c r="F112" s="111"/>
      <c r="G112" s="111"/>
      <c r="H112" s="111"/>
      <c r="I112" s="111"/>
      <c r="J112" s="111"/>
    </row>
    <row r="113" spans="2:10" x14ac:dyDescent="0.25">
      <c r="B113" s="111"/>
      <c r="C113" s="111"/>
      <c r="D113" s="111"/>
      <c r="E113" s="111"/>
      <c r="F113" s="111"/>
      <c r="G113" s="111"/>
      <c r="H113" s="111"/>
      <c r="I113" s="111"/>
      <c r="J113" s="111"/>
    </row>
    <row r="114" spans="2:10" x14ac:dyDescent="0.25">
      <c r="B114" s="111"/>
      <c r="C114" s="111"/>
      <c r="D114" s="111"/>
      <c r="E114" s="111"/>
      <c r="F114" s="111"/>
      <c r="G114" s="111"/>
      <c r="H114" s="111"/>
      <c r="I114" s="111"/>
      <c r="J114" s="111"/>
    </row>
    <row r="115" spans="2:10" x14ac:dyDescent="0.25">
      <c r="B115" s="111"/>
      <c r="C115" s="111"/>
      <c r="D115" s="111"/>
      <c r="E115" s="111"/>
      <c r="F115" s="111"/>
      <c r="G115" s="111"/>
      <c r="H115" s="111"/>
      <c r="I115" s="111"/>
      <c r="J115" s="111"/>
    </row>
    <row r="116" spans="2:10" x14ac:dyDescent="0.25">
      <c r="B116" s="111"/>
      <c r="C116" s="111"/>
      <c r="D116" s="111"/>
      <c r="E116" s="111"/>
      <c r="F116" s="111"/>
      <c r="G116" s="111"/>
      <c r="H116" s="111"/>
      <c r="I116" s="111"/>
      <c r="J116" s="111"/>
    </row>
    <row r="117" spans="2:10" x14ac:dyDescent="0.25">
      <c r="B117" s="111"/>
      <c r="C117" s="111"/>
      <c r="D117" s="111"/>
      <c r="E117" s="111"/>
      <c r="F117" s="111"/>
      <c r="G117" s="111"/>
      <c r="H117" s="111"/>
      <c r="I117" s="111"/>
      <c r="J117" s="111"/>
    </row>
    <row r="118" spans="2:10" x14ac:dyDescent="0.25">
      <c r="B118" s="111"/>
      <c r="C118" s="111"/>
      <c r="D118" s="111"/>
      <c r="E118" s="111"/>
      <c r="F118" s="111"/>
      <c r="G118" s="111"/>
      <c r="H118" s="111"/>
      <c r="I118" s="111"/>
      <c r="J118" s="111"/>
    </row>
    <row r="119" spans="2:10" x14ac:dyDescent="0.25">
      <c r="B119" s="111"/>
      <c r="C119" s="111"/>
      <c r="D119" s="111"/>
      <c r="E119" s="111"/>
      <c r="F119" s="111"/>
      <c r="G119" s="111"/>
      <c r="H119" s="111"/>
      <c r="I119" s="111"/>
      <c r="J119" s="111"/>
    </row>
    <row r="120" spans="2:10" x14ac:dyDescent="0.25">
      <c r="B120" s="111"/>
      <c r="C120" s="111"/>
      <c r="D120" s="111"/>
      <c r="E120" s="111"/>
      <c r="F120" s="111"/>
      <c r="G120" s="111"/>
      <c r="H120" s="111"/>
      <c r="I120" s="111"/>
      <c r="J120" s="111"/>
    </row>
    <row r="121" spans="2:10" x14ac:dyDescent="0.25">
      <c r="B121" s="111"/>
      <c r="C121" s="111"/>
      <c r="D121" s="111"/>
      <c r="E121" s="111"/>
      <c r="F121" s="111"/>
      <c r="G121" s="111"/>
      <c r="H121" s="111"/>
      <c r="I121" s="111"/>
      <c r="J121" s="111"/>
    </row>
    <row r="122" spans="2:10" x14ac:dyDescent="0.25">
      <c r="B122" s="111"/>
      <c r="C122" s="111"/>
      <c r="D122" s="111"/>
      <c r="E122" s="111"/>
      <c r="F122" s="111"/>
      <c r="G122" s="111"/>
      <c r="H122" s="111"/>
      <c r="I122" s="111"/>
      <c r="J122" s="111"/>
    </row>
    <row r="123" spans="2:10" x14ac:dyDescent="0.25">
      <c r="B123" s="111"/>
      <c r="C123" s="111"/>
      <c r="D123" s="111"/>
      <c r="E123" s="111"/>
      <c r="F123" s="111"/>
      <c r="G123" s="111"/>
      <c r="H123" s="111"/>
      <c r="I123" s="111"/>
      <c r="J123" s="111"/>
    </row>
    <row r="124" spans="2:10" x14ac:dyDescent="0.25">
      <c r="B124" s="114"/>
      <c r="C124" s="114"/>
      <c r="D124" s="114"/>
      <c r="E124" s="114"/>
      <c r="F124" s="114"/>
      <c r="G124" s="114"/>
      <c r="H124" s="114"/>
      <c r="I124" s="114"/>
      <c r="J124" s="114"/>
    </row>
    <row r="125" spans="2:10" x14ac:dyDescent="0.25">
      <c r="B125" s="105" t="s">
        <v>114</v>
      </c>
    </row>
    <row r="126" spans="2:10" ht="27" customHeight="1" x14ac:dyDescent="0.25">
      <c r="B126" s="111" t="str">
        <f>IF(Introdução!B10="","Este plano deverá ser atualizado anualmente, e a qualquer momento em que se mostrar necessário, mediante aprendizado organizacional ou por necessidade de adaptação ao cenário imediato.",Introdução!B10)</f>
        <v>Este plano deverá ser atualizado anualmente, e a qualquer momento em que se mostrar necessário, mediante aprendizado organizacional ou por necessidade de adaptação ao cenário imediato.</v>
      </c>
      <c r="C126" s="111"/>
      <c r="D126" s="111"/>
      <c r="E126" s="111"/>
      <c r="F126" s="111"/>
      <c r="G126" s="111"/>
      <c r="H126" s="111"/>
      <c r="I126" s="111"/>
      <c r="J126" s="111"/>
    </row>
    <row r="127" spans="2:10" ht="27" customHeight="1" x14ac:dyDescent="0.25">
      <c r="B127" s="111"/>
      <c r="C127" s="111"/>
      <c r="D127" s="111"/>
      <c r="E127" s="111"/>
      <c r="F127" s="111"/>
      <c r="G127" s="111"/>
      <c r="H127" s="111"/>
      <c r="I127" s="111"/>
      <c r="J127" s="111"/>
    </row>
    <row r="128" spans="2:10" x14ac:dyDescent="0.25">
      <c r="B128" s="114"/>
      <c r="C128" s="114"/>
      <c r="D128" s="114"/>
      <c r="E128" s="114"/>
      <c r="F128" s="114"/>
      <c r="G128" s="114"/>
      <c r="H128" s="114"/>
      <c r="I128" s="114"/>
      <c r="J128" s="114"/>
    </row>
    <row r="129" spans="2:10" x14ac:dyDescent="0.25">
      <c r="B129" s="105" t="s">
        <v>113</v>
      </c>
      <c r="C129" s="110"/>
      <c r="D129" s="110"/>
      <c r="E129" s="110"/>
      <c r="F129" s="110"/>
      <c r="G129" s="110"/>
      <c r="H129" s="110"/>
      <c r="I129" s="110"/>
      <c r="J129" s="110"/>
    </row>
    <row r="130" spans="2:10" x14ac:dyDescent="0.25">
      <c r="B130" s="109" t="str">
        <f>IF(Introdução!B15="","Incidente crítico: evento ou série de eventos que podem desencadear ameaças à segurança dos clientes, colaboradores, da empresa e de suas atividades.
Crise: situação caracterizada"&amp;" pela ocorrência de um evento ou série de eventos que culminam no rompimento significativo das operações normais, podendo gerar consequências graves à imagem da empresa, "&amp;"demandando medidas extraordinárias para recuperar a ordem, incluindo a instauração do comitê de crise.
Política de gerenciamento de crise: conjunto"&amp;" de orientações normativas que têm como objetivo promover o gerenciamento de crise, de forma institucional, na organização.
Plano de gerenciamento de crise: plano"&amp;" que visa estabelecer procedimentos e protocolos a serem adotados pela organização quando em situação de crise ou de ameaça de crise.
Comitê de crise: comitê instaurado "&amp;"em situações de crise ou de ameaça de crise, composto no mínimo por um secretário e um presidente, com o objetivo principal de coordenar o monitoramento e a resposta da "&amp;"organização à situação de crise.
Presidente do comitê de crise: função "&amp;"exercida pelo Diretor de Operações, ou outro Diretor por ele indicado.
Secretário do comitê de crise: titular de unidade "&amp;"organizacional que atua como principal organizador das ações necessárias para o gerenciamento da crise.
Protocolo de"&amp;" atuação em crise: documento que retrata as ações a serem adotadas quando instaurado o cenário de crise.",Introdução!B15)</f>
        <v xml:space="preserve">Incidente crítico: evento ou série de eventos que podem desencadear ameaças à segurança dos clientes, colaboradores, da empresa e de suas atividades.
Crise: situação caracterizada pela ocorrência de um evento ou série de eventos que culminam no rompimento significativo das operações normais, podendo gerar consequências graves à imagem da empresa, demandando medidas extraordinárias para recuperar a ordem, incluindo a instauração do comitê de crise.
Política de gerenciamento de crise: conjunto de orientações normativas que têm como objetivo promover o gerenciamento de crise, de forma institucional, na organização.
Plano de gerenciamento de crise: plano que visa estabelecer procedimentos e protocolos a serem adotados pela organização quando em situação de crise ou de ameaça de crise.
Comitê de crise: comitê instaurado em situações de crise ou de ameaça de crise, composto no mínimo por um secretário e um presidente, com o objetivo principal de coordenar o monitoramento e a resposta da organização à situação de crise.
Presidente do comitê de crise: função exercida pelo Diretor de Operações, ou outro Diretor por ele indicado.
Secretário do comitê de crise: titular de unidade organizacional que atua como principal organizador das ações necessárias para o gerenciamento da crise.
Protocolo de atuação em crise: documento que retrata as ações a serem adotadas quando instaurado o cenário de crise.
</v>
      </c>
      <c r="C130" s="111"/>
      <c r="D130" s="111"/>
      <c r="E130" s="111"/>
      <c r="F130" s="111"/>
      <c r="G130" s="111"/>
      <c r="H130" s="111"/>
      <c r="I130" s="111"/>
      <c r="J130" s="111"/>
    </row>
    <row r="131" spans="2:10" x14ac:dyDescent="0.25">
      <c r="B131" s="111"/>
      <c r="C131" s="111"/>
      <c r="D131" s="111"/>
      <c r="E131" s="111"/>
      <c r="F131" s="111"/>
      <c r="G131" s="111"/>
      <c r="H131" s="111"/>
      <c r="I131" s="111"/>
      <c r="J131" s="111"/>
    </row>
    <row r="132" spans="2:10" x14ac:dyDescent="0.25">
      <c r="B132" s="111"/>
      <c r="C132" s="111"/>
      <c r="D132" s="111"/>
      <c r="E132" s="111"/>
      <c r="F132" s="111"/>
      <c r="G132" s="111"/>
      <c r="H132" s="111"/>
      <c r="I132" s="111"/>
      <c r="J132" s="111"/>
    </row>
    <row r="133" spans="2:10" x14ac:dyDescent="0.25">
      <c r="B133" s="111"/>
      <c r="C133" s="111"/>
      <c r="D133" s="111"/>
      <c r="E133" s="111"/>
      <c r="F133" s="111"/>
      <c r="G133" s="111"/>
      <c r="H133" s="111"/>
      <c r="I133" s="111"/>
      <c r="J133" s="111"/>
    </row>
    <row r="134" spans="2:10" x14ac:dyDescent="0.25">
      <c r="B134" s="111"/>
      <c r="C134" s="111"/>
      <c r="D134" s="111"/>
      <c r="E134" s="111"/>
      <c r="F134" s="111"/>
      <c r="G134" s="111"/>
      <c r="H134" s="111"/>
      <c r="I134" s="111"/>
      <c r="J134" s="111"/>
    </row>
    <row r="135" spans="2:10" x14ac:dyDescent="0.25">
      <c r="B135" s="111"/>
      <c r="C135" s="111"/>
      <c r="D135" s="111"/>
      <c r="E135" s="111"/>
      <c r="F135" s="111"/>
      <c r="G135" s="111"/>
      <c r="H135" s="111"/>
      <c r="I135" s="111"/>
      <c r="J135" s="111"/>
    </row>
    <row r="136" spans="2:10" x14ac:dyDescent="0.25">
      <c r="B136" s="111"/>
      <c r="C136" s="111"/>
      <c r="D136" s="111"/>
      <c r="E136" s="111"/>
      <c r="F136" s="111"/>
      <c r="G136" s="111"/>
      <c r="H136" s="111"/>
      <c r="I136" s="111"/>
      <c r="J136" s="111"/>
    </row>
    <row r="137" spans="2:10" x14ac:dyDescent="0.25">
      <c r="B137" s="111"/>
      <c r="C137" s="111"/>
      <c r="D137" s="111"/>
      <c r="E137" s="111"/>
      <c r="F137" s="111"/>
      <c r="G137" s="111"/>
      <c r="H137" s="111"/>
      <c r="I137" s="111"/>
      <c r="J137" s="111"/>
    </row>
    <row r="138" spans="2:10" x14ac:dyDescent="0.25">
      <c r="B138" s="111"/>
      <c r="C138" s="111"/>
      <c r="D138" s="111"/>
      <c r="E138" s="111"/>
      <c r="F138" s="111"/>
      <c r="G138" s="111"/>
      <c r="H138" s="111"/>
      <c r="I138" s="111"/>
      <c r="J138" s="111"/>
    </row>
    <row r="139" spans="2:10" x14ac:dyDescent="0.25">
      <c r="B139" s="111"/>
      <c r="C139" s="111"/>
      <c r="D139" s="111"/>
      <c r="E139" s="111"/>
      <c r="F139" s="111"/>
      <c r="G139" s="111"/>
      <c r="H139" s="111"/>
      <c r="I139" s="111"/>
      <c r="J139" s="111"/>
    </row>
    <row r="140" spans="2:10" x14ac:dyDescent="0.25">
      <c r="B140" s="111"/>
      <c r="C140" s="111"/>
      <c r="D140" s="111"/>
      <c r="E140" s="111"/>
      <c r="F140" s="111"/>
      <c r="G140" s="111"/>
      <c r="H140" s="111"/>
      <c r="I140" s="111"/>
      <c r="J140" s="111"/>
    </row>
    <row r="141" spans="2:10" x14ac:dyDescent="0.25">
      <c r="B141" s="111"/>
      <c r="C141" s="111"/>
      <c r="D141" s="111"/>
      <c r="E141" s="111"/>
      <c r="F141" s="111"/>
      <c r="G141" s="111"/>
      <c r="H141" s="111"/>
      <c r="I141" s="111"/>
      <c r="J141" s="111"/>
    </row>
    <row r="142" spans="2:10" x14ac:dyDescent="0.25">
      <c r="B142" s="111"/>
      <c r="C142" s="111"/>
      <c r="D142" s="111"/>
      <c r="E142" s="111"/>
      <c r="F142" s="111"/>
      <c r="G142" s="111"/>
      <c r="H142" s="111"/>
      <c r="I142" s="111"/>
      <c r="J142" s="111"/>
    </row>
    <row r="143" spans="2:10" x14ac:dyDescent="0.25">
      <c r="B143" s="111"/>
      <c r="C143" s="111"/>
      <c r="D143" s="111"/>
      <c r="E143" s="111"/>
      <c r="F143" s="111"/>
      <c r="G143" s="111"/>
      <c r="H143" s="111"/>
      <c r="I143" s="111"/>
      <c r="J143" s="111"/>
    </row>
    <row r="144" spans="2:10" x14ac:dyDescent="0.25">
      <c r="B144" s="111"/>
      <c r="C144" s="111"/>
      <c r="D144" s="111"/>
      <c r="E144" s="111"/>
      <c r="F144" s="111"/>
      <c r="G144" s="111"/>
      <c r="H144" s="111"/>
      <c r="I144" s="111"/>
      <c r="J144" s="111"/>
    </row>
    <row r="145" spans="2:10" x14ac:dyDescent="0.25">
      <c r="B145" s="111"/>
      <c r="C145" s="111"/>
      <c r="D145" s="111"/>
      <c r="E145" s="111"/>
      <c r="F145" s="111"/>
      <c r="G145" s="111"/>
      <c r="H145" s="111"/>
      <c r="I145" s="111"/>
      <c r="J145" s="111"/>
    </row>
    <row r="146" spans="2:10" x14ac:dyDescent="0.25">
      <c r="B146" s="111"/>
      <c r="C146" s="111"/>
      <c r="D146" s="111"/>
      <c r="E146" s="111"/>
      <c r="F146" s="111"/>
      <c r="G146" s="111"/>
      <c r="H146" s="111"/>
      <c r="I146" s="111"/>
      <c r="J146" s="111"/>
    </row>
    <row r="147" spans="2:10" x14ac:dyDescent="0.25">
      <c r="B147" s="111"/>
      <c r="C147" s="111"/>
      <c r="D147" s="111"/>
      <c r="E147" s="111"/>
      <c r="F147" s="111"/>
      <c r="G147" s="111"/>
      <c r="H147" s="111"/>
      <c r="I147" s="111"/>
      <c r="J147" s="111"/>
    </row>
    <row r="148" spans="2:10" x14ac:dyDescent="0.25">
      <c r="B148" s="111"/>
      <c r="C148" s="111"/>
      <c r="D148" s="111"/>
      <c r="E148" s="111"/>
      <c r="F148" s="111"/>
      <c r="G148" s="111"/>
      <c r="H148" s="111"/>
      <c r="I148" s="111"/>
      <c r="J148" s="111"/>
    </row>
    <row r="149" spans="2:10" x14ac:dyDescent="0.25">
      <c r="B149" s="111"/>
      <c r="C149" s="111"/>
      <c r="D149" s="111"/>
      <c r="E149" s="111"/>
      <c r="F149" s="111"/>
      <c r="G149" s="111"/>
      <c r="H149" s="111"/>
      <c r="I149" s="111"/>
      <c r="J149" s="111"/>
    </row>
    <row r="150" spans="2:10" x14ac:dyDescent="0.25">
      <c r="B150" s="111"/>
      <c r="C150" s="111"/>
      <c r="D150" s="111"/>
      <c r="E150" s="111"/>
      <c r="F150" s="111"/>
      <c r="G150" s="111"/>
      <c r="H150" s="111"/>
      <c r="I150" s="111"/>
      <c r="J150" s="111"/>
    </row>
    <row r="151" spans="2:10" x14ac:dyDescent="0.25">
      <c r="B151" s="111"/>
      <c r="C151" s="111"/>
      <c r="D151" s="111"/>
      <c r="E151" s="111"/>
      <c r="F151" s="111"/>
      <c r="G151" s="111"/>
      <c r="H151" s="111"/>
      <c r="I151" s="111"/>
      <c r="J151" s="111"/>
    </row>
    <row r="152" spans="2:10" x14ac:dyDescent="0.25">
      <c r="B152" s="111"/>
      <c r="C152" s="111"/>
      <c r="D152" s="111"/>
      <c r="E152" s="111"/>
      <c r="F152" s="111"/>
      <c r="G152" s="111"/>
      <c r="H152" s="111"/>
      <c r="I152" s="111"/>
      <c r="J152" s="111"/>
    </row>
    <row r="153" spans="2:10" x14ac:dyDescent="0.25">
      <c r="B153" s="111"/>
      <c r="C153" s="111"/>
      <c r="D153" s="111"/>
      <c r="E153" s="111"/>
      <c r="F153" s="111"/>
      <c r="G153" s="111"/>
      <c r="H153" s="111"/>
      <c r="I153" s="111"/>
      <c r="J153" s="111"/>
    </row>
    <row r="154" spans="2:10" x14ac:dyDescent="0.25">
      <c r="B154" s="111"/>
      <c r="C154" s="111"/>
      <c r="D154" s="111"/>
      <c r="E154" s="111"/>
      <c r="F154" s="111"/>
      <c r="G154" s="111"/>
      <c r="H154" s="111"/>
      <c r="I154" s="111"/>
      <c r="J154" s="111"/>
    </row>
    <row r="155" spans="2:10" x14ac:dyDescent="0.25">
      <c r="B155" s="111"/>
      <c r="C155" s="111"/>
      <c r="D155" s="111"/>
      <c r="E155" s="111"/>
      <c r="F155" s="111"/>
      <c r="G155" s="111"/>
      <c r="H155" s="111"/>
      <c r="I155" s="111"/>
      <c r="J155" s="111"/>
    </row>
    <row r="156" spans="2:10" x14ac:dyDescent="0.25">
      <c r="B156" s="111"/>
      <c r="C156" s="111"/>
      <c r="D156" s="111"/>
      <c r="E156" s="111"/>
      <c r="F156" s="111"/>
      <c r="G156" s="111"/>
      <c r="H156" s="111"/>
      <c r="I156" s="111"/>
      <c r="J156" s="111"/>
    </row>
    <row r="157" spans="2:10" x14ac:dyDescent="0.25">
      <c r="B157" s="111"/>
      <c r="C157" s="111"/>
      <c r="D157" s="111"/>
      <c r="E157" s="111"/>
      <c r="F157" s="111"/>
      <c r="G157" s="111"/>
      <c r="H157" s="111"/>
      <c r="I157" s="111"/>
      <c r="J157" s="111"/>
    </row>
    <row r="158" spans="2:10" x14ac:dyDescent="0.25">
      <c r="B158" s="111"/>
      <c r="C158" s="111"/>
      <c r="D158" s="111"/>
      <c r="E158" s="111"/>
      <c r="F158" s="111"/>
      <c r="G158" s="111"/>
      <c r="H158" s="111"/>
      <c r="I158" s="111"/>
      <c r="J158" s="111"/>
    </row>
    <row r="159" spans="2:10" x14ac:dyDescent="0.25">
      <c r="B159" s="111"/>
      <c r="C159" s="111"/>
      <c r="D159" s="111"/>
      <c r="E159" s="111"/>
      <c r="F159" s="111"/>
      <c r="G159" s="111"/>
      <c r="H159" s="111"/>
      <c r="I159" s="111"/>
      <c r="J159" s="111"/>
    </row>
    <row r="160" spans="2:10" x14ac:dyDescent="0.25">
      <c r="B160" s="111"/>
      <c r="C160" s="111"/>
      <c r="D160" s="111"/>
      <c r="E160" s="111"/>
      <c r="F160" s="111"/>
      <c r="G160" s="111"/>
      <c r="H160" s="111"/>
      <c r="I160" s="111"/>
      <c r="J160" s="111"/>
    </row>
    <row r="161" spans="2:10" s="117" customFormat="1" ht="15" customHeight="1" x14ac:dyDescent="0.25">
      <c r="B161" s="115" t="s">
        <v>112</v>
      </c>
      <c r="C161" s="116"/>
      <c r="D161" s="114"/>
      <c r="E161" s="114"/>
      <c r="F161" s="114"/>
      <c r="G161" s="114"/>
      <c r="H161" s="114"/>
      <c r="I161" s="114"/>
      <c r="J161" s="114"/>
    </row>
    <row r="162" spans="2:10" x14ac:dyDescent="0.25">
      <c r="B162" s="105" t="s">
        <v>111</v>
      </c>
    </row>
    <row r="163" spans="2:10" x14ac:dyDescent="0.25">
      <c r="B163" s="118" t="s">
        <v>17</v>
      </c>
      <c r="C163" s="118"/>
      <c r="D163" s="118"/>
      <c r="E163" s="118"/>
      <c r="F163" s="118"/>
      <c r="G163" s="119" t="s">
        <v>18</v>
      </c>
      <c r="H163" s="119" t="s">
        <v>19</v>
      </c>
      <c r="I163" s="120" t="s">
        <v>20</v>
      </c>
      <c r="J163" s="120"/>
    </row>
    <row r="164" spans="2:10" ht="15" customHeight="1" x14ac:dyDescent="0.25">
      <c r="B164" s="121" t="str">
        <f>Riscos!C5</f>
        <v>Acidente aéreo</v>
      </c>
      <c r="C164" s="121"/>
      <c r="D164" s="121"/>
      <c r="E164" s="121"/>
      <c r="F164" s="121"/>
      <c r="G164" s="122" t="str">
        <f>Riscos!D5</f>
        <v>Baixa</v>
      </c>
      <c r="H164" s="122" t="str">
        <f>Riscos!E5</f>
        <v>Leve</v>
      </c>
      <c r="I164" s="123" t="str">
        <f>Riscos!F5</f>
        <v>Nível Baixo</v>
      </c>
      <c r="J164" s="123"/>
    </row>
    <row r="165" spans="2:10" x14ac:dyDescent="0.25">
      <c r="B165" s="121" t="str">
        <f>Riscos!C6</f>
        <v>Acidente com veículo externo</v>
      </c>
      <c r="C165" s="121"/>
      <c r="D165" s="121"/>
      <c r="E165" s="121"/>
      <c r="F165" s="121"/>
      <c r="G165" s="122" t="str">
        <f>Riscos!D6</f>
        <v>Média</v>
      </c>
      <c r="H165" s="122" t="str">
        <f>Riscos!E6</f>
        <v>Moderado</v>
      </c>
      <c r="I165" s="123" t="str">
        <f>Riscos!F6</f>
        <v>Nível Baixo</v>
      </c>
      <c r="J165" s="123"/>
    </row>
    <row r="166" spans="2:10" x14ac:dyDescent="0.25">
      <c r="B166" s="121" t="str">
        <f>Riscos!C7</f>
        <v>Acidente com veículo interno</v>
      </c>
      <c r="C166" s="121"/>
      <c r="D166" s="121"/>
      <c r="E166" s="121"/>
      <c r="F166" s="121"/>
      <c r="G166" s="122" t="str">
        <f>Riscos!D7</f>
        <v>Alta</v>
      </c>
      <c r="H166" s="122" t="str">
        <f>Riscos!E7</f>
        <v>Severo</v>
      </c>
      <c r="I166" s="123" t="str">
        <f>Riscos!F7</f>
        <v>Nível Alto</v>
      </c>
      <c r="J166" s="123"/>
    </row>
    <row r="167" spans="2:10" x14ac:dyDescent="0.25">
      <c r="B167" s="121">
        <f>Riscos!C8</f>
        <v>0</v>
      </c>
      <c r="C167" s="121"/>
      <c r="D167" s="121"/>
      <c r="E167" s="121"/>
      <c r="F167" s="121"/>
      <c r="G167" s="122">
        <f>Riscos!D8</f>
        <v>0</v>
      </c>
      <c r="H167" s="122">
        <f>Riscos!E8</f>
        <v>0</v>
      </c>
      <c r="I167" s="123" t="str">
        <f>Riscos!F8</f>
        <v/>
      </c>
      <c r="J167" s="123"/>
    </row>
    <row r="168" spans="2:10" x14ac:dyDescent="0.25">
      <c r="B168" s="121">
        <f>Riscos!C9</f>
        <v>0</v>
      </c>
      <c r="C168" s="121"/>
      <c r="D168" s="121"/>
      <c r="E168" s="121"/>
      <c r="F168" s="121"/>
      <c r="G168" s="122">
        <f>Riscos!D9</f>
        <v>0</v>
      </c>
      <c r="H168" s="122">
        <f>Riscos!E9</f>
        <v>0</v>
      </c>
      <c r="I168" s="123" t="str">
        <f>Riscos!F9</f>
        <v/>
      </c>
      <c r="J168" s="123"/>
    </row>
    <row r="169" spans="2:10" x14ac:dyDescent="0.25">
      <c r="B169" s="121">
        <f>Riscos!C10</f>
        <v>0</v>
      </c>
      <c r="C169" s="121"/>
      <c r="D169" s="121"/>
      <c r="E169" s="121"/>
      <c r="F169" s="121"/>
      <c r="G169" s="122">
        <f>Riscos!D10</f>
        <v>0</v>
      </c>
      <c r="H169" s="122">
        <f>Riscos!E10</f>
        <v>0</v>
      </c>
      <c r="I169" s="123" t="str">
        <f>Riscos!F10</f>
        <v/>
      </c>
      <c r="J169" s="123"/>
    </row>
    <row r="170" spans="2:10" x14ac:dyDescent="0.25">
      <c r="B170" s="121">
        <f>Riscos!C11</f>
        <v>0</v>
      </c>
      <c r="C170" s="121"/>
      <c r="D170" s="121"/>
      <c r="E170" s="121"/>
      <c r="F170" s="121"/>
      <c r="G170" s="122">
        <f>Riscos!D11</f>
        <v>0</v>
      </c>
      <c r="H170" s="122">
        <f>Riscos!E11</f>
        <v>0</v>
      </c>
      <c r="I170" s="123" t="str">
        <f>Riscos!F11</f>
        <v/>
      </c>
      <c r="J170" s="123"/>
    </row>
    <row r="171" spans="2:10" x14ac:dyDescent="0.25">
      <c r="B171" s="121">
        <f>Riscos!C12</f>
        <v>0</v>
      </c>
      <c r="C171" s="121"/>
      <c r="D171" s="121"/>
      <c r="E171" s="121"/>
      <c r="F171" s="121"/>
      <c r="G171" s="122">
        <f>Riscos!D12</f>
        <v>0</v>
      </c>
      <c r="H171" s="122">
        <f>Riscos!E12</f>
        <v>0</v>
      </c>
      <c r="I171" s="123" t="str">
        <f>Riscos!F12</f>
        <v/>
      </c>
      <c r="J171" s="123"/>
    </row>
    <row r="172" spans="2:10" x14ac:dyDescent="0.25">
      <c r="B172" s="121">
        <f>Riscos!C13</f>
        <v>0</v>
      </c>
      <c r="C172" s="121"/>
      <c r="D172" s="121"/>
      <c r="E172" s="121"/>
      <c r="F172" s="121"/>
      <c r="G172" s="122">
        <f>Riscos!D13</f>
        <v>0</v>
      </c>
      <c r="H172" s="122">
        <f>Riscos!E13</f>
        <v>0</v>
      </c>
      <c r="I172" s="123" t="str">
        <f>Riscos!F13</f>
        <v/>
      </c>
      <c r="J172" s="123"/>
    </row>
    <row r="173" spans="2:10" x14ac:dyDescent="0.25">
      <c r="B173" s="121">
        <f>Riscos!C14</f>
        <v>0</v>
      </c>
      <c r="C173" s="121"/>
      <c r="D173" s="121"/>
      <c r="E173" s="121"/>
      <c r="F173" s="121"/>
      <c r="G173" s="122">
        <f>Riscos!D14</f>
        <v>0</v>
      </c>
      <c r="H173" s="122">
        <f>Riscos!E14</f>
        <v>0</v>
      </c>
      <c r="I173" s="123" t="str">
        <f>Riscos!F14</f>
        <v/>
      </c>
      <c r="J173" s="123"/>
    </row>
    <row r="174" spans="2:10" x14ac:dyDescent="0.25">
      <c r="B174" s="121">
        <f>Riscos!C15</f>
        <v>0</v>
      </c>
      <c r="C174" s="121"/>
      <c r="D174" s="121"/>
      <c r="E174" s="121"/>
      <c r="F174" s="121"/>
      <c r="G174" s="122">
        <f>Riscos!D15</f>
        <v>0</v>
      </c>
      <c r="H174" s="122">
        <f>Riscos!E15</f>
        <v>0</v>
      </c>
      <c r="I174" s="123" t="str">
        <f>Riscos!F15</f>
        <v/>
      </c>
      <c r="J174" s="123"/>
    </row>
    <row r="175" spans="2:10" x14ac:dyDescent="0.25">
      <c r="B175" s="121">
        <f>Riscos!C16</f>
        <v>0</v>
      </c>
      <c r="C175" s="121"/>
      <c r="D175" s="121"/>
      <c r="E175" s="121"/>
      <c r="F175" s="121"/>
      <c r="G175" s="122">
        <f>Riscos!D16</f>
        <v>0</v>
      </c>
      <c r="H175" s="122">
        <f>Riscos!E16</f>
        <v>0</v>
      </c>
      <c r="I175" s="123" t="str">
        <f>Riscos!F16</f>
        <v/>
      </c>
      <c r="J175" s="123"/>
    </row>
    <row r="176" spans="2:10" x14ac:dyDescent="0.25">
      <c r="B176" s="121">
        <f>Riscos!C17</f>
        <v>0</v>
      </c>
      <c r="C176" s="121"/>
      <c r="D176" s="121"/>
      <c r="E176" s="121"/>
      <c r="F176" s="121"/>
      <c r="G176" s="122">
        <f>Riscos!D17</f>
        <v>0</v>
      </c>
      <c r="H176" s="122">
        <f>Riscos!E17</f>
        <v>0</v>
      </c>
      <c r="I176" s="123" t="str">
        <f>Riscos!F17</f>
        <v/>
      </c>
      <c r="J176" s="123"/>
    </row>
    <row r="177" spans="2:10" x14ac:dyDescent="0.25">
      <c r="B177" s="121">
        <f>Riscos!C18</f>
        <v>0</v>
      </c>
      <c r="C177" s="121"/>
      <c r="D177" s="121"/>
      <c r="E177" s="121"/>
      <c r="F177" s="121"/>
      <c r="G177" s="122">
        <f>Riscos!D18</f>
        <v>0</v>
      </c>
      <c r="H177" s="122">
        <f>Riscos!E18</f>
        <v>0</v>
      </c>
      <c r="I177" s="123" t="str">
        <f>Riscos!F18</f>
        <v/>
      </c>
      <c r="J177" s="123"/>
    </row>
    <row r="178" spans="2:10" x14ac:dyDescent="0.25">
      <c r="B178" s="121">
        <f>Riscos!C19</f>
        <v>0</v>
      </c>
      <c r="C178" s="121"/>
      <c r="D178" s="121"/>
      <c r="E178" s="121"/>
      <c r="F178" s="121"/>
      <c r="G178" s="122">
        <f>Riscos!D19</f>
        <v>0</v>
      </c>
      <c r="H178" s="122">
        <f>Riscos!E19</f>
        <v>0</v>
      </c>
      <c r="I178" s="123" t="str">
        <f>Riscos!F19</f>
        <v/>
      </c>
      <c r="J178" s="123"/>
    </row>
    <row r="179" spans="2:10" x14ac:dyDescent="0.25">
      <c r="B179" s="121">
        <f>Riscos!C20</f>
        <v>0</v>
      </c>
      <c r="C179" s="121"/>
      <c r="D179" s="121"/>
      <c r="E179" s="121"/>
      <c r="F179" s="121"/>
      <c r="G179" s="122">
        <f>Riscos!D20</f>
        <v>0</v>
      </c>
      <c r="H179" s="122">
        <f>Riscos!E20</f>
        <v>0</v>
      </c>
      <c r="I179" s="123" t="str">
        <f>Riscos!F20</f>
        <v/>
      </c>
      <c r="J179" s="123"/>
    </row>
    <row r="180" spans="2:10" x14ac:dyDescent="0.25">
      <c r="B180" s="121">
        <f>Riscos!C21</f>
        <v>0</v>
      </c>
      <c r="C180" s="121"/>
      <c r="D180" s="121"/>
      <c r="E180" s="121"/>
      <c r="F180" s="121"/>
      <c r="G180" s="122">
        <f>Riscos!D21</f>
        <v>0</v>
      </c>
      <c r="H180" s="122">
        <f>Riscos!E21</f>
        <v>0</v>
      </c>
      <c r="I180" s="123" t="str">
        <f>Riscos!F21</f>
        <v/>
      </c>
      <c r="J180" s="123"/>
    </row>
    <row r="181" spans="2:10" x14ac:dyDescent="0.25">
      <c r="B181" s="121">
        <f>Riscos!C22</f>
        <v>0</v>
      </c>
      <c r="C181" s="121"/>
      <c r="D181" s="121"/>
      <c r="E181" s="121"/>
      <c r="F181" s="121"/>
      <c r="G181" s="122">
        <f>Riscos!D22</f>
        <v>0</v>
      </c>
      <c r="H181" s="122">
        <f>Riscos!E22</f>
        <v>0</v>
      </c>
      <c r="I181" s="123" t="str">
        <f>Riscos!F22</f>
        <v/>
      </c>
      <c r="J181" s="123"/>
    </row>
    <row r="182" spans="2:10" x14ac:dyDescent="0.25">
      <c r="B182" s="121">
        <f>Riscos!C23</f>
        <v>0</v>
      </c>
      <c r="C182" s="121"/>
      <c r="D182" s="121"/>
      <c r="E182" s="121"/>
      <c r="F182" s="121"/>
      <c r="G182" s="122">
        <f>Riscos!D23</f>
        <v>0</v>
      </c>
      <c r="H182" s="122">
        <f>Riscos!E23</f>
        <v>0</v>
      </c>
      <c r="I182" s="123" t="str">
        <f>Riscos!F23</f>
        <v/>
      </c>
      <c r="J182" s="123"/>
    </row>
    <row r="183" spans="2:10" x14ac:dyDescent="0.25">
      <c r="B183" s="121">
        <f>Riscos!C24</f>
        <v>0</v>
      </c>
      <c r="C183" s="121"/>
      <c r="D183" s="121"/>
      <c r="E183" s="121"/>
      <c r="F183" s="121"/>
      <c r="G183" s="122">
        <f>Riscos!D24</f>
        <v>0</v>
      </c>
      <c r="H183" s="122">
        <f>Riscos!E24</f>
        <v>0</v>
      </c>
      <c r="I183" s="123" t="str">
        <f>Riscos!F24</f>
        <v/>
      </c>
      <c r="J183" s="123"/>
    </row>
    <row r="184" spans="2:10" x14ac:dyDescent="0.25">
      <c r="B184" s="121">
        <f>Riscos!C25</f>
        <v>0</v>
      </c>
      <c r="C184" s="121"/>
      <c r="D184" s="121"/>
      <c r="E184" s="121"/>
      <c r="F184" s="121"/>
      <c r="G184" s="122">
        <f>Riscos!D25</f>
        <v>0</v>
      </c>
      <c r="H184" s="122">
        <f>Riscos!E25</f>
        <v>0</v>
      </c>
      <c r="I184" s="123" t="str">
        <f>Riscos!F25</f>
        <v/>
      </c>
      <c r="J184" s="123"/>
    </row>
    <row r="185" spans="2:10" x14ac:dyDescent="0.25">
      <c r="B185" s="121">
        <f>Riscos!C26</f>
        <v>0</v>
      </c>
      <c r="C185" s="121"/>
      <c r="D185" s="121"/>
      <c r="E185" s="121"/>
      <c r="F185" s="121"/>
      <c r="G185" s="122">
        <f>Riscos!D26</f>
        <v>0</v>
      </c>
      <c r="H185" s="122">
        <f>Riscos!E26</f>
        <v>0</v>
      </c>
      <c r="I185" s="123" t="str">
        <f>Riscos!F26</f>
        <v/>
      </c>
      <c r="J185" s="123"/>
    </row>
    <row r="186" spans="2:10" x14ac:dyDescent="0.25">
      <c r="B186" s="121">
        <f>Riscos!C27</f>
        <v>0</v>
      </c>
      <c r="C186" s="121"/>
      <c r="D186" s="121"/>
      <c r="E186" s="121"/>
      <c r="F186" s="121"/>
      <c r="G186" s="122">
        <f>Riscos!D27</f>
        <v>0</v>
      </c>
      <c r="H186" s="122">
        <f>Riscos!E27</f>
        <v>0</v>
      </c>
      <c r="I186" s="123" t="str">
        <f>Riscos!F27</f>
        <v/>
      </c>
      <c r="J186" s="123"/>
    </row>
    <row r="187" spans="2:10" x14ac:dyDescent="0.25">
      <c r="B187" s="121">
        <f>Riscos!C28</f>
        <v>0</v>
      </c>
      <c r="C187" s="121"/>
      <c r="D187" s="121"/>
      <c r="E187" s="121"/>
      <c r="F187" s="121"/>
      <c r="G187" s="122">
        <f>Riscos!D28</f>
        <v>0</v>
      </c>
      <c r="H187" s="122">
        <f>Riscos!E28</f>
        <v>0</v>
      </c>
      <c r="I187" s="123" t="str">
        <f>Riscos!F28</f>
        <v/>
      </c>
      <c r="J187" s="123"/>
    </row>
    <row r="188" spans="2:10" x14ac:dyDescent="0.25">
      <c r="B188" s="121">
        <f>Riscos!C29</f>
        <v>0</v>
      </c>
      <c r="C188" s="121"/>
      <c r="D188" s="121"/>
      <c r="E188" s="121"/>
      <c r="F188" s="121"/>
      <c r="G188" s="122">
        <f>Riscos!D29</f>
        <v>0</v>
      </c>
      <c r="H188" s="122">
        <f>Riscos!E29</f>
        <v>0</v>
      </c>
      <c r="I188" s="123" t="str">
        <f>Riscos!F29</f>
        <v/>
      </c>
      <c r="J188" s="123"/>
    </row>
    <row r="189" spans="2:10" x14ac:dyDescent="0.25">
      <c r="B189" s="121">
        <f>Riscos!C30</f>
        <v>0</v>
      </c>
      <c r="C189" s="121"/>
      <c r="D189" s="121"/>
      <c r="E189" s="121"/>
      <c r="F189" s="121"/>
      <c r="G189" s="122">
        <f>Riscos!D30</f>
        <v>0</v>
      </c>
      <c r="H189" s="122">
        <f>Riscos!E30</f>
        <v>0</v>
      </c>
      <c r="I189" s="123" t="str">
        <f>Riscos!F30</f>
        <v/>
      </c>
      <c r="J189" s="123"/>
    </row>
    <row r="190" spans="2:10" x14ac:dyDescent="0.25">
      <c r="B190" s="121">
        <f>Riscos!C31</f>
        <v>0</v>
      </c>
      <c r="C190" s="121"/>
      <c r="D190" s="121"/>
      <c r="E190" s="121"/>
      <c r="F190" s="121"/>
      <c r="G190" s="122">
        <f>Riscos!D31</f>
        <v>0</v>
      </c>
      <c r="H190" s="122">
        <f>Riscos!E31</f>
        <v>0</v>
      </c>
      <c r="I190" s="123" t="str">
        <f>Riscos!F31</f>
        <v/>
      </c>
      <c r="J190" s="123"/>
    </row>
    <row r="191" spans="2:10" x14ac:dyDescent="0.25">
      <c r="B191" s="121">
        <f>Riscos!C32</f>
        <v>0</v>
      </c>
      <c r="C191" s="121"/>
      <c r="D191" s="121"/>
      <c r="E191" s="121"/>
      <c r="F191" s="121"/>
      <c r="G191" s="122">
        <f>Riscos!D32</f>
        <v>0</v>
      </c>
      <c r="H191" s="122">
        <f>Riscos!E32</f>
        <v>0</v>
      </c>
      <c r="I191" s="123" t="str">
        <f>Riscos!F32</f>
        <v/>
      </c>
      <c r="J191" s="123"/>
    </row>
    <row r="192" spans="2:10" x14ac:dyDescent="0.25">
      <c r="B192" s="121">
        <f>Riscos!C33</f>
        <v>0</v>
      </c>
      <c r="C192" s="121"/>
      <c r="D192" s="121"/>
      <c r="E192" s="121"/>
      <c r="F192" s="121"/>
      <c r="G192" s="122">
        <f>Riscos!D33</f>
        <v>0</v>
      </c>
      <c r="H192" s="122">
        <f>Riscos!E33</f>
        <v>0</v>
      </c>
      <c r="I192" s="123" t="str">
        <f>Riscos!F33</f>
        <v/>
      </c>
      <c r="J192" s="123"/>
    </row>
    <row r="193" spans="2:10" x14ac:dyDescent="0.25">
      <c r="B193" s="121">
        <f>Riscos!C34</f>
        <v>0</v>
      </c>
      <c r="C193" s="121"/>
      <c r="D193" s="121"/>
      <c r="E193" s="121"/>
      <c r="F193" s="121"/>
      <c r="G193" s="122">
        <f>Riscos!D34</f>
        <v>0</v>
      </c>
      <c r="H193" s="122">
        <f>Riscos!E34</f>
        <v>0</v>
      </c>
      <c r="I193" s="123" t="str">
        <f>Riscos!F34</f>
        <v/>
      </c>
      <c r="J193" s="123"/>
    </row>
    <row r="194" spans="2:10" x14ac:dyDescent="0.25">
      <c r="B194" s="121">
        <f>Riscos!C35</f>
        <v>0</v>
      </c>
      <c r="C194" s="121"/>
      <c r="D194" s="121"/>
      <c r="E194" s="121"/>
      <c r="F194" s="121"/>
      <c r="G194" s="122">
        <f>Riscos!D35</f>
        <v>0</v>
      </c>
      <c r="H194" s="122">
        <f>Riscos!E35</f>
        <v>0</v>
      </c>
      <c r="I194" s="123" t="str">
        <f>Riscos!F35</f>
        <v/>
      </c>
      <c r="J194" s="123"/>
    </row>
    <row r="195" spans="2:10" x14ac:dyDescent="0.25">
      <c r="B195" s="121">
        <f>Riscos!C36</f>
        <v>0</v>
      </c>
      <c r="C195" s="121"/>
      <c r="D195" s="121"/>
      <c r="E195" s="121"/>
      <c r="F195" s="121"/>
      <c r="G195" s="122">
        <f>Riscos!D36</f>
        <v>0</v>
      </c>
      <c r="H195" s="122">
        <f>Riscos!E36</f>
        <v>0</v>
      </c>
      <c r="I195" s="123" t="str">
        <f>Riscos!F36</f>
        <v/>
      </c>
      <c r="J195" s="123"/>
    </row>
    <row r="196" spans="2:10" x14ac:dyDescent="0.25">
      <c r="B196" s="121">
        <f>Riscos!C37</f>
        <v>0</v>
      </c>
      <c r="C196" s="121"/>
      <c r="D196" s="121"/>
      <c r="E196" s="121"/>
      <c r="F196" s="121"/>
      <c r="G196" s="122">
        <f>Riscos!D37</f>
        <v>0</v>
      </c>
      <c r="H196" s="122">
        <f>Riscos!E37</f>
        <v>0</v>
      </c>
      <c r="I196" s="123" t="str">
        <f>Riscos!F37</f>
        <v/>
      </c>
      <c r="J196" s="123"/>
    </row>
    <row r="197" spans="2:10" x14ac:dyDescent="0.25">
      <c r="B197" s="121">
        <f>Riscos!C38</f>
        <v>0</v>
      </c>
      <c r="C197" s="121"/>
      <c r="D197" s="121"/>
      <c r="E197" s="121"/>
      <c r="F197" s="121"/>
      <c r="G197" s="122">
        <f>Riscos!D38</f>
        <v>0</v>
      </c>
      <c r="H197" s="122">
        <f>Riscos!E38</f>
        <v>0</v>
      </c>
      <c r="I197" s="123" t="str">
        <f>Riscos!F38</f>
        <v/>
      </c>
      <c r="J197" s="123"/>
    </row>
    <row r="198" spans="2:10" x14ac:dyDescent="0.25">
      <c r="B198" s="121">
        <f>Riscos!C39</f>
        <v>0</v>
      </c>
      <c r="C198" s="121"/>
      <c r="D198" s="121"/>
      <c r="E198" s="121"/>
      <c r="F198" s="121"/>
      <c r="G198" s="122">
        <f>Riscos!D39</f>
        <v>0</v>
      </c>
      <c r="H198" s="122">
        <f>Riscos!E39</f>
        <v>0</v>
      </c>
      <c r="I198" s="123" t="str">
        <f>Riscos!F39</f>
        <v/>
      </c>
      <c r="J198" s="123"/>
    </row>
    <row r="199" spans="2:10" x14ac:dyDescent="0.25">
      <c r="B199" s="121">
        <f>Riscos!C40</f>
        <v>0</v>
      </c>
      <c r="C199" s="121"/>
      <c r="D199" s="121"/>
      <c r="E199" s="121"/>
      <c r="F199" s="121"/>
      <c r="G199" s="122">
        <f>Riscos!D40</f>
        <v>0</v>
      </c>
      <c r="H199" s="122">
        <f>Riscos!E40</f>
        <v>0</v>
      </c>
      <c r="I199" s="123" t="str">
        <f>Riscos!F40</f>
        <v/>
      </c>
      <c r="J199" s="123"/>
    </row>
    <row r="200" spans="2:10" x14ac:dyDescent="0.25">
      <c r="B200" s="121">
        <f>Riscos!C41</f>
        <v>0</v>
      </c>
      <c r="C200" s="121"/>
      <c r="D200" s="121"/>
      <c r="E200" s="121"/>
      <c r="F200" s="121"/>
      <c r="G200" s="122">
        <f>Riscos!D41</f>
        <v>0</v>
      </c>
      <c r="H200" s="122">
        <f>Riscos!E41</f>
        <v>0</v>
      </c>
      <c r="I200" s="123" t="str">
        <f>Riscos!F41</f>
        <v/>
      </c>
      <c r="J200" s="123"/>
    </row>
    <row r="201" spans="2:10" x14ac:dyDescent="0.25">
      <c r="B201" s="121">
        <f>Riscos!C42</f>
        <v>0</v>
      </c>
      <c r="C201" s="121"/>
      <c r="D201" s="121"/>
      <c r="E201" s="121"/>
      <c r="F201" s="121"/>
      <c r="G201" s="122">
        <f>Riscos!D42</f>
        <v>0</v>
      </c>
      <c r="H201" s="122">
        <f>Riscos!E42</f>
        <v>0</v>
      </c>
      <c r="I201" s="123" t="str">
        <f>Riscos!F42</f>
        <v/>
      </c>
      <c r="J201" s="123"/>
    </row>
    <row r="202" spans="2:10" x14ac:dyDescent="0.25">
      <c r="B202" s="121">
        <f>Riscos!C43</f>
        <v>0</v>
      </c>
      <c r="C202" s="121"/>
      <c r="D202" s="121"/>
      <c r="E202" s="121"/>
      <c r="F202" s="121"/>
      <c r="G202" s="122">
        <f>Riscos!D43</f>
        <v>0</v>
      </c>
      <c r="H202" s="122">
        <f>Riscos!E43</f>
        <v>0</v>
      </c>
      <c r="I202" s="123" t="str">
        <f>Riscos!F43</f>
        <v/>
      </c>
      <c r="J202" s="123"/>
    </row>
    <row r="203" spans="2:10" x14ac:dyDescent="0.25">
      <c r="B203" s="121">
        <f>Riscos!C44</f>
        <v>0</v>
      </c>
      <c r="C203" s="121"/>
      <c r="D203" s="121"/>
      <c r="E203" s="121"/>
      <c r="F203" s="121"/>
      <c r="G203" s="122">
        <f>Riscos!D44</f>
        <v>0</v>
      </c>
      <c r="H203" s="122">
        <f>Riscos!E44</f>
        <v>0</v>
      </c>
      <c r="I203" s="123" t="str">
        <f>Riscos!F44</f>
        <v/>
      </c>
      <c r="J203" s="123"/>
    </row>
    <row r="204" spans="2:10" x14ac:dyDescent="0.25">
      <c r="B204" s="121">
        <f>Riscos!C45</f>
        <v>0</v>
      </c>
      <c r="C204" s="121"/>
      <c r="D204" s="121"/>
      <c r="E204" s="121"/>
      <c r="F204" s="121"/>
      <c r="G204" s="122">
        <f>Riscos!D45</f>
        <v>0</v>
      </c>
      <c r="H204" s="122">
        <f>Riscos!E45</f>
        <v>0</v>
      </c>
      <c r="I204" s="123" t="str">
        <f>Riscos!F45</f>
        <v/>
      </c>
      <c r="J204" s="123"/>
    </row>
    <row r="205" spans="2:10" x14ac:dyDescent="0.25">
      <c r="B205" s="121">
        <f>Riscos!C46</f>
        <v>0</v>
      </c>
      <c r="C205" s="121"/>
      <c r="D205" s="121"/>
      <c r="E205" s="121"/>
      <c r="F205" s="121"/>
      <c r="G205" s="122">
        <f>Riscos!D46</f>
        <v>0</v>
      </c>
      <c r="H205" s="122">
        <f>Riscos!E46</f>
        <v>0</v>
      </c>
      <c r="I205" s="123" t="str">
        <f>Riscos!F46</f>
        <v/>
      </c>
      <c r="J205" s="123"/>
    </row>
    <row r="206" spans="2:10" x14ac:dyDescent="0.25">
      <c r="B206" s="121">
        <f>Riscos!C47</f>
        <v>0</v>
      </c>
      <c r="C206" s="121"/>
      <c r="D206" s="121"/>
      <c r="E206" s="121"/>
      <c r="F206" s="121"/>
      <c r="G206" s="122">
        <f>Riscos!D47</f>
        <v>0</v>
      </c>
      <c r="H206" s="122">
        <f>Riscos!E47</f>
        <v>0</v>
      </c>
      <c r="I206" s="123" t="str">
        <f>Riscos!F47</f>
        <v/>
      </c>
      <c r="J206" s="123"/>
    </row>
    <row r="207" spans="2:10" x14ac:dyDescent="0.25">
      <c r="B207" s="121">
        <f>Riscos!C48</f>
        <v>0</v>
      </c>
      <c r="C207" s="121"/>
      <c r="D207" s="121"/>
      <c r="E207" s="121"/>
      <c r="F207" s="121"/>
      <c r="G207" s="122">
        <f>Riscos!D48</f>
        <v>0</v>
      </c>
      <c r="H207" s="122">
        <f>Riscos!E48</f>
        <v>0</v>
      </c>
      <c r="I207" s="123" t="str">
        <f>Riscos!F48</f>
        <v/>
      </c>
      <c r="J207" s="123"/>
    </row>
    <row r="208" spans="2:10" x14ac:dyDescent="0.25">
      <c r="B208" s="121">
        <f>Riscos!C49</f>
        <v>0</v>
      </c>
      <c r="C208" s="121"/>
      <c r="D208" s="121"/>
      <c r="E208" s="121"/>
      <c r="F208" s="121"/>
      <c r="G208" s="122">
        <f>Riscos!D49</f>
        <v>0</v>
      </c>
      <c r="H208" s="122">
        <f>Riscos!E49</f>
        <v>0</v>
      </c>
      <c r="I208" s="123" t="str">
        <f>Riscos!F49</f>
        <v/>
      </c>
      <c r="J208" s="123"/>
    </row>
    <row r="209" spans="2:10" x14ac:dyDescent="0.25">
      <c r="B209" s="121">
        <f>Riscos!C50</f>
        <v>0</v>
      </c>
      <c r="C209" s="121"/>
      <c r="D209" s="121"/>
      <c r="E209" s="121"/>
      <c r="F209" s="121"/>
      <c r="G209" s="122">
        <f>Riscos!D50</f>
        <v>0</v>
      </c>
      <c r="H209" s="122">
        <f>Riscos!E50</f>
        <v>0</v>
      </c>
      <c r="I209" s="123" t="str">
        <f>Riscos!F50</f>
        <v/>
      </c>
      <c r="J209" s="123"/>
    </row>
    <row r="210" spans="2:10" x14ac:dyDescent="0.25">
      <c r="B210" s="121">
        <f>Riscos!C51</f>
        <v>0</v>
      </c>
      <c r="C210" s="121"/>
      <c r="D210" s="121"/>
      <c r="E210" s="121"/>
      <c r="F210" s="121"/>
      <c r="G210" s="122">
        <f>Riscos!D51</f>
        <v>0</v>
      </c>
      <c r="H210" s="122">
        <f>Riscos!E51</f>
        <v>0</v>
      </c>
      <c r="I210" s="123" t="str">
        <f>Riscos!F51</f>
        <v/>
      </c>
      <c r="J210" s="123"/>
    </row>
    <row r="211" spans="2:10" x14ac:dyDescent="0.25">
      <c r="B211" s="121">
        <f>Riscos!C52</f>
        <v>0</v>
      </c>
      <c r="C211" s="121"/>
      <c r="D211" s="121"/>
      <c r="E211" s="121"/>
      <c r="F211" s="121"/>
      <c r="G211" s="122">
        <f>Riscos!D52</f>
        <v>0</v>
      </c>
      <c r="H211" s="122">
        <f>Riscos!E52</f>
        <v>0</v>
      </c>
      <c r="I211" s="123" t="str">
        <f>Riscos!F52</f>
        <v/>
      </c>
      <c r="J211" s="123"/>
    </row>
    <row r="212" spans="2:10" x14ac:dyDescent="0.25">
      <c r="B212" s="105"/>
    </row>
    <row r="213" spans="2:10" x14ac:dyDescent="0.25">
      <c r="B213" s="105" t="s">
        <v>116</v>
      </c>
    </row>
    <row r="214" spans="2:10" x14ac:dyDescent="0.25">
      <c r="B214" s="109" t="str">
        <f>"Este plano de gerenciamento de crise da "&amp;'Comitê de Crise'!F4&amp;" apresenta quatro cenários que podem representar ameaças significativas às operações da organização, sobretudo à segurança dos colaboradores, "&amp;" clientes e instalações.
Abaixo são listados os referidos cenários de ameaça,"&amp;" que representam situações hipotéticas nas quais há rupturas em relação ao funcionamento normal das operações da empresa. Esses cenários são um conjunto descritivo que"&amp;" pode ou não ocorrer, mas que, caso se concretize, representaria risco severo aos objetivos específicos perseguidos por este plano. Além disso, foram elencados incidentes "&amp;"críticos que poderiam deflagrar cada um dos cenários. Em alguns casos a lista não é exaustiva, pois as possibilidades de incidentes críticos seriam praticamente"&amp;" infinitas. Por outro lado, em alguns cenários procurou-se limitar os incidentes críticos abordando-se nesse plano somente as situações"&amp;" que realmente caracterizariam uma comoção de maior vulto, na qual a crise fosse uma possibilidade."</f>
        <v>Este plano de gerenciamento de crise da Minha Empresa de Teste S.A. apresenta quatro cenários que podem representar ameaças significativas às operações da organização, sobretudo à segurança dos colaboradores,  clientes e instalações.
Abaixo são listados os referidos cenários de ameaça, que representam situações hipotéticas nas quais há rupturas em relação ao funcionamento normal das operações da empresa. Esses cenários são um conjunto descritivo que pode ou não ocorrer, mas que, caso se concretize, representaria risco severo aos objetivos específicos perseguidos por este plano. Além disso, foram elencados incidentes críticos que poderiam deflagrar cada um dos cenários. Em alguns casos a lista não é exaustiva, pois as possibilidades de incidentes críticos seriam praticamente infinitas. Por outro lado, em alguns cenários procurou-se limitar os incidentes críticos abordando-se nesse plano somente as situações que realmente caracterizariam uma comoção de maior vulto, na qual a crise fosse uma possibilidade.</v>
      </c>
      <c r="C214" s="109"/>
      <c r="D214" s="109"/>
      <c r="E214" s="109"/>
      <c r="F214" s="109"/>
      <c r="G214" s="109"/>
      <c r="H214" s="109"/>
      <c r="I214" s="109"/>
      <c r="J214" s="109"/>
    </row>
    <row r="215" spans="2:10" x14ac:dyDescent="0.25">
      <c r="B215" s="109"/>
      <c r="C215" s="109"/>
      <c r="D215" s="109"/>
      <c r="E215" s="109"/>
      <c r="F215" s="109"/>
      <c r="G215" s="109"/>
      <c r="H215" s="109"/>
      <c r="I215" s="109"/>
      <c r="J215" s="109"/>
    </row>
    <row r="216" spans="2:10" x14ac:dyDescent="0.25">
      <c r="B216" s="109"/>
      <c r="C216" s="109"/>
      <c r="D216" s="109"/>
      <c r="E216" s="109"/>
      <c r="F216" s="109"/>
      <c r="G216" s="109"/>
      <c r="H216" s="109"/>
      <c r="I216" s="109"/>
      <c r="J216" s="109"/>
    </row>
    <row r="217" spans="2:10" x14ac:dyDescent="0.25">
      <c r="B217" s="109"/>
      <c r="C217" s="109"/>
      <c r="D217" s="109"/>
      <c r="E217" s="109"/>
      <c r="F217" s="109"/>
      <c r="G217" s="109"/>
      <c r="H217" s="109"/>
      <c r="I217" s="109"/>
      <c r="J217" s="109"/>
    </row>
    <row r="218" spans="2:10" x14ac:dyDescent="0.25">
      <c r="B218" s="109"/>
      <c r="C218" s="109"/>
      <c r="D218" s="109"/>
      <c r="E218" s="109"/>
      <c r="F218" s="109"/>
      <c r="G218" s="109"/>
      <c r="H218" s="109"/>
      <c r="I218" s="109"/>
      <c r="J218" s="109"/>
    </row>
    <row r="219" spans="2:10" x14ac:dyDescent="0.25">
      <c r="B219" s="109"/>
      <c r="C219" s="109"/>
      <c r="D219" s="109"/>
      <c r="E219" s="109"/>
      <c r="F219" s="109"/>
      <c r="G219" s="109"/>
      <c r="H219" s="109"/>
      <c r="I219" s="109"/>
      <c r="J219" s="109"/>
    </row>
    <row r="220" spans="2:10" x14ac:dyDescent="0.25">
      <c r="B220" s="109"/>
      <c r="C220" s="109"/>
      <c r="D220" s="109"/>
      <c r="E220" s="109"/>
      <c r="F220" s="109"/>
      <c r="G220" s="109"/>
      <c r="H220" s="109"/>
      <c r="I220" s="109"/>
      <c r="J220" s="109"/>
    </row>
    <row r="221" spans="2:10" x14ac:dyDescent="0.25">
      <c r="B221" s="109"/>
      <c r="C221" s="109"/>
      <c r="D221" s="109"/>
      <c r="E221" s="109"/>
      <c r="F221" s="109"/>
      <c r="G221" s="109"/>
      <c r="H221" s="109"/>
      <c r="I221" s="109"/>
      <c r="J221" s="109"/>
    </row>
    <row r="222" spans="2:10" x14ac:dyDescent="0.25">
      <c r="B222" s="109"/>
      <c r="C222" s="109"/>
      <c r="D222" s="109"/>
      <c r="E222" s="109"/>
      <c r="F222" s="109"/>
      <c r="G222" s="109"/>
      <c r="H222" s="109"/>
      <c r="I222" s="109"/>
      <c r="J222" s="109"/>
    </row>
    <row r="223" spans="2:10" x14ac:dyDescent="0.25">
      <c r="B223" s="109"/>
      <c r="C223" s="109"/>
      <c r="D223" s="109"/>
      <c r="E223" s="109"/>
      <c r="F223" s="109"/>
      <c r="G223" s="109"/>
      <c r="H223" s="109"/>
      <c r="I223" s="109"/>
      <c r="J223" s="109"/>
    </row>
    <row r="224" spans="2:10" x14ac:dyDescent="0.25">
      <c r="B224" s="109"/>
      <c r="C224" s="109"/>
      <c r="D224" s="109"/>
      <c r="E224" s="109"/>
      <c r="F224" s="109"/>
      <c r="G224" s="109"/>
      <c r="H224" s="109"/>
      <c r="I224" s="109"/>
      <c r="J224" s="109"/>
    </row>
    <row r="225" spans="2:10" x14ac:dyDescent="0.25">
      <c r="B225" s="109"/>
      <c r="C225" s="109"/>
      <c r="D225" s="109"/>
      <c r="E225" s="109"/>
      <c r="F225" s="109"/>
      <c r="G225" s="109"/>
      <c r="H225" s="109"/>
      <c r="I225" s="109"/>
      <c r="J225" s="109"/>
    </row>
    <row r="226" spans="2:10" x14ac:dyDescent="0.25">
      <c r="B226" s="109"/>
      <c r="C226" s="109"/>
      <c r="D226" s="109"/>
      <c r="E226" s="109"/>
      <c r="F226" s="109"/>
      <c r="G226" s="109"/>
      <c r="H226" s="109"/>
      <c r="I226" s="109"/>
      <c r="J226" s="109"/>
    </row>
    <row r="227" spans="2:10" x14ac:dyDescent="0.25">
      <c r="B227" s="109"/>
      <c r="C227" s="109"/>
      <c r="D227" s="109"/>
      <c r="E227" s="109"/>
      <c r="F227" s="109"/>
      <c r="G227" s="109"/>
      <c r="H227" s="109"/>
      <c r="I227" s="109"/>
      <c r="J227" s="109"/>
    </row>
    <row r="228" spans="2:10" x14ac:dyDescent="0.25">
      <c r="B228" s="109"/>
      <c r="C228" s="109"/>
      <c r="D228" s="109"/>
      <c r="E228" s="109"/>
      <c r="F228" s="109"/>
      <c r="G228" s="109"/>
      <c r="H228" s="109"/>
      <c r="I228" s="109"/>
      <c r="J228" s="109"/>
    </row>
    <row r="230" spans="2:10" ht="15" customHeight="1" x14ac:dyDescent="0.25">
      <c r="B230" s="124" t="s">
        <v>21</v>
      </c>
      <c r="C230" s="124"/>
      <c r="D230" s="124"/>
      <c r="E230" s="124"/>
      <c r="F230" s="124"/>
      <c r="G230" s="124"/>
      <c r="H230" s="124"/>
      <c r="I230" s="124"/>
      <c r="J230" s="124"/>
    </row>
    <row r="231" spans="2:10" x14ac:dyDescent="0.25">
      <c r="B231" s="124"/>
      <c r="C231" s="124"/>
      <c r="D231" s="124"/>
      <c r="E231" s="124"/>
      <c r="F231" s="124"/>
      <c r="G231" s="124"/>
      <c r="H231" s="124"/>
      <c r="I231" s="124"/>
      <c r="J231" s="124"/>
    </row>
    <row r="232" spans="2:10" x14ac:dyDescent="0.25">
      <c r="B232" s="124"/>
      <c r="C232" s="124"/>
      <c r="D232" s="124"/>
      <c r="E232" s="124"/>
      <c r="F232" s="124"/>
      <c r="G232" s="124"/>
      <c r="H232" s="124"/>
      <c r="I232" s="124"/>
      <c r="J232" s="124"/>
    </row>
    <row r="233" spans="2:10" x14ac:dyDescent="0.25">
      <c r="B233" s="125" t="str">
        <f>"Incidentes críticos: "&amp;Riscos!J5&amp;Riscos!J6&amp;Riscos!J7&amp;Riscos!J8&amp;Riscos!J9&amp;Riscos!J10&amp;Riscos!J11&amp;Riscos!J12&amp;Riscos!J13&amp;Riscos!J14&amp;Riscos!J15&amp;Riscos!J16&amp;Riscos!J17&amp;Riscos!J18&amp;Riscos!J19&amp;Riscos!J20&amp;Riscos!J21&amp;Riscos!J22&amp;Riscos!J23&amp;Riscos!J24&amp;Riscos!J25&amp;Riscos!J26&amp;Riscos!J27&amp;Riscos!J28&amp;Riscos!J29&amp;Riscos!J30&amp;Riscos!J31&amp;Riscos!J32&amp;Riscos!J33&amp;Riscos!J34&amp;Riscos!J35&amp;Riscos!J36&amp;Riscos!J37&amp;Riscos!J38&amp;Riscos!J39&amp;Riscos!J40&amp;Riscos!J41&amp;Riscos!J42&amp;Riscos!J43&amp;Riscos!J44&amp;Riscos!J45&amp;Riscos!J46&amp;Riscos!J47&amp;Riscos!J48&amp;Riscos!J49&amp;Riscos!J50&amp;Riscos!J51&amp;Riscos!J52&amp;"."</f>
        <v>Incidentes críticos: .</v>
      </c>
      <c r="C233" s="125"/>
      <c r="D233" s="125"/>
      <c r="E233" s="125"/>
      <c r="F233" s="125"/>
      <c r="G233" s="125"/>
      <c r="H233" s="125"/>
      <c r="I233" s="125"/>
      <c r="J233" s="125"/>
    </row>
    <row r="234" spans="2:10" x14ac:dyDescent="0.25">
      <c r="B234" s="125"/>
      <c r="C234" s="125"/>
      <c r="D234" s="125"/>
      <c r="E234" s="125"/>
      <c r="F234" s="125"/>
      <c r="G234" s="125"/>
      <c r="H234" s="125"/>
      <c r="I234" s="125"/>
      <c r="J234" s="125"/>
    </row>
    <row r="235" spans="2:10" x14ac:dyDescent="0.25">
      <c r="B235" s="125"/>
      <c r="C235" s="125"/>
      <c r="D235" s="125"/>
      <c r="E235" s="125"/>
      <c r="F235" s="125"/>
      <c r="G235" s="125"/>
      <c r="H235" s="125"/>
      <c r="I235" s="125"/>
      <c r="J235" s="125"/>
    </row>
    <row r="236" spans="2:10" x14ac:dyDescent="0.25">
      <c r="B236" s="125"/>
      <c r="C236" s="125"/>
      <c r="D236" s="125"/>
      <c r="E236" s="125"/>
      <c r="F236" s="125"/>
      <c r="G236" s="125"/>
      <c r="H236" s="125"/>
      <c r="I236" s="125"/>
      <c r="J236" s="125"/>
    </row>
    <row r="237" spans="2:10" x14ac:dyDescent="0.25">
      <c r="B237" s="125"/>
      <c r="C237" s="125"/>
      <c r="D237" s="125"/>
      <c r="E237" s="125"/>
      <c r="F237" s="125"/>
      <c r="G237" s="125"/>
      <c r="H237" s="125"/>
      <c r="I237" s="125"/>
      <c r="J237" s="125"/>
    </row>
    <row r="238" spans="2:10" ht="15" customHeight="1" x14ac:dyDescent="0.25">
      <c r="B238" s="124" t="s">
        <v>22</v>
      </c>
      <c r="C238" s="124"/>
      <c r="D238" s="124"/>
      <c r="E238" s="124"/>
      <c r="F238" s="124"/>
      <c r="G238" s="124"/>
      <c r="H238" s="124"/>
      <c r="I238" s="124"/>
      <c r="J238" s="124"/>
    </row>
    <row r="239" spans="2:10" x14ac:dyDescent="0.25">
      <c r="B239" s="124"/>
      <c r="C239" s="124"/>
      <c r="D239" s="124"/>
      <c r="E239" s="124"/>
      <c r="F239" s="124"/>
      <c r="G239" s="124"/>
      <c r="H239" s="124"/>
      <c r="I239" s="124"/>
      <c r="J239" s="124"/>
    </row>
    <row r="240" spans="2:10" x14ac:dyDescent="0.25">
      <c r="B240" s="124"/>
      <c r="C240" s="124"/>
      <c r="D240" s="124"/>
      <c r="E240" s="124"/>
      <c r="F240" s="124"/>
      <c r="G240" s="124"/>
      <c r="H240" s="124"/>
      <c r="I240" s="124"/>
      <c r="J240" s="124"/>
    </row>
    <row r="241" spans="2:10" x14ac:dyDescent="0.25">
      <c r="B241" s="126" t="str">
        <f>"Incidentes críticos: "&amp;Riscos!K5&amp;Riscos!K6&amp;Riscos!K7&amp;Riscos!K8&amp;Riscos!K9&amp;Riscos!K10&amp;Riscos!K11&amp;Riscos!K12&amp;Riscos!K13&amp;Riscos!K14&amp;Riscos!K15&amp;Riscos!K16&amp;Riscos!K17&amp;Riscos!K18&amp;Riscos!K19&amp;Riscos!K20&amp;Riscos!K21&amp;Riscos!K22&amp;Riscos!K23&amp;Riscos!K24&amp;Riscos!K25&amp;Riscos!K26&amp;Riscos!K27&amp;Riscos!K28&amp;Riscos!K29&amp;Riscos!K30&amp;Riscos!K31&amp;Riscos!K32&amp;Riscos!K33&amp;Riscos!K34&amp;Riscos!K35&amp;Riscos!K36&amp;Riscos!K37&amp;Riscos!K38&amp;Riscos!K39&amp;Riscos!K40&amp;Riscos!K41&amp;Riscos!K42&amp;Riscos!K43&amp;Riscos!K44&amp;Riscos!K45&amp;Riscos!K46&amp;Riscos!K47&amp;Riscos!K48&amp;Riscos!K49&amp;Riscos!K50&amp;Riscos!K51&amp;Riscos!K52&amp;"."</f>
        <v>Incidentes críticos: , Acidente com veículo interno.</v>
      </c>
      <c r="C241" s="126"/>
      <c r="D241" s="126"/>
      <c r="E241" s="126"/>
      <c r="F241" s="126"/>
      <c r="G241" s="126"/>
      <c r="H241" s="126"/>
      <c r="I241" s="126"/>
      <c r="J241" s="126"/>
    </row>
    <row r="242" spans="2:10" x14ac:dyDescent="0.25">
      <c r="B242" s="126"/>
      <c r="C242" s="126"/>
      <c r="D242" s="126"/>
      <c r="E242" s="126"/>
      <c r="F242" s="126"/>
      <c r="G242" s="126"/>
      <c r="H242" s="126"/>
      <c r="I242" s="126"/>
      <c r="J242" s="126"/>
    </row>
    <row r="243" spans="2:10" x14ac:dyDescent="0.25">
      <c r="B243" s="126"/>
      <c r="C243" s="126"/>
      <c r="D243" s="126"/>
      <c r="E243" s="126"/>
      <c r="F243" s="126"/>
      <c r="G243" s="126"/>
      <c r="H243" s="126"/>
      <c r="I243" s="126"/>
      <c r="J243" s="126"/>
    </row>
    <row r="244" spans="2:10" x14ac:dyDescent="0.25">
      <c r="B244" s="126"/>
      <c r="C244" s="126"/>
      <c r="D244" s="126"/>
      <c r="E244" s="126"/>
      <c r="F244" s="126"/>
      <c r="G244" s="126"/>
      <c r="H244" s="126"/>
      <c r="I244" s="126"/>
      <c r="J244" s="126"/>
    </row>
    <row r="245" spans="2:10" x14ac:dyDescent="0.25">
      <c r="B245" s="126"/>
      <c r="C245" s="126"/>
      <c r="D245" s="126"/>
      <c r="E245" s="126"/>
      <c r="F245" s="126"/>
      <c r="G245" s="126"/>
      <c r="H245" s="126"/>
      <c r="I245" s="126"/>
      <c r="J245" s="126"/>
    </row>
    <row r="246" spans="2:10" x14ac:dyDescent="0.25">
      <c r="B246" s="124" t="s">
        <v>23</v>
      </c>
      <c r="C246" s="124"/>
      <c r="D246" s="124"/>
      <c r="E246" s="124"/>
      <c r="F246" s="124"/>
      <c r="G246" s="124"/>
      <c r="H246" s="124"/>
      <c r="I246" s="124"/>
      <c r="J246" s="124"/>
    </row>
    <row r="247" spans="2:10" x14ac:dyDescent="0.25">
      <c r="B247" s="124"/>
      <c r="C247" s="124"/>
      <c r="D247" s="124"/>
      <c r="E247" s="124"/>
      <c r="F247" s="124"/>
      <c r="G247" s="124"/>
      <c r="H247" s="124"/>
      <c r="I247" s="124"/>
      <c r="J247" s="124"/>
    </row>
    <row r="248" spans="2:10" x14ac:dyDescent="0.25">
      <c r="B248" s="124"/>
      <c r="C248" s="124"/>
      <c r="D248" s="124"/>
      <c r="E248" s="124"/>
      <c r="F248" s="124"/>
      <c r="G248" s="124"/>
      <c r="H248" s="124"/>
      <c r="I248" s="124"/>
      <c r="J248" s="124"/>
    </row>
    <row r="249" spans="2:10" x14ac:dyDescent="0.25">
      <c r="B249" s="126" t="str">
        <f>"Incidentes críticos: "&amp;Riscos!L5&amp;Riscos!L6&amp;Riscos!L7&amp;Riscos!L8&amp;Riscos!L9&amp;Riscos!L10&amp;Riscos!L11&amp;Riscos!L12&amp;Riscos!L13&amp;Riscos!L14&amp;Riscos!L15&amp;Riscos!L16&amp;Riscos!L17&amp;Riscos!L18&amp;Riscos!L19&amp;Riscos!L20&amp;Riscos!L21&amp;Riscos!L22&amp;Riscos!L23&amp;Riscos!L24&amp;Riscos!L25&amp;Riscos!L26&amp;Riscos!L27&amp;Riscos!L28&amp;Riscos!L29&amp;Riscos!L30&amp;Riscos!L31&amp;Riscos!L32&amp;Riscos!L33&amp;Riscos!L34&amp;Riscos!L35&amp;Riscos!L36&amp;Riscos!L37&amp;Riscos!L38&amp;Riscos!L39&amp;Riscos!L40&amp;Riscos!L41&amp;Riscos!L42&amp;Riscos!L43&amp;Riscos!L44&amp;Riscos!L45&amp;Riscos!L46&amp;Riscos!L47&amp;Riscos!L48&amp;Riscos!L49&amp;Riscos!L50&amp;Riscos!L51&amp;Riscos!L52&amp;"."</f>
        <v>Incidentes críticos: , Acidente com veículo externo.</v>
      </c>
      <c r="C249" s="126"/>
      <c r="D249" s="126"/>
      <c r="E249" s="126"/>
      <c r="F249" s="126"/>
      <c r="G249" s="126"/>
      <c r="H249" s="126"/>
      <c r="I249" s="126"/>
      <c r="J249" s="126"/>
    </row>
    <row r="250" spans="2:10" x14ac:dyDescent="0.25">
      <c r="B250" s="126"/>
      <c r="C250" s="126"/>
      <c r="D250" s="126"/>
      <c r="E250" s="126"/>
      <c r="F250" s="126"/>
      <c r="G250" s="126"/>
      <c r="H250" s="126"/>
      <c r="I250" s="126"/>
      <c r="J250" s="126"/>
    </row>
    <row r="251" spans="2:10" x14ac:dyDescent="0.25">
      <c r="B251" s="126"/>
      <c r="C251" s="126"/>
      <c r="D251" s="126"/>
      <c r="E251" s="126"/>
      <c r="F251" s="126"/>
      <c r="G251" s="126"/>
      <c r="H251" s="126"/>
      <c r="I251" s="126"/>
      <c r="J251" s="126"/>
    </row>
    <row r="252" spans="2:10" x14ac:dyDescent="0.25">
      <c r="B252" s="126"/>
      <c r="C252" s="126"/>
      <c r="D252" s="126"/>
      <c r="E252" s="126"/>
      <c r="F252" s="126"/>
      <c r="G252" s="126"/>
      <c r="H252" s="126"/>
      <c r="I252" s="126"/>
      <c r="J252" s="126"/>
    </row>
    <row r="253" spans="2:10" x14ac:dyDescent="0.25">
      <c r="B253" s="126"/>
      <c r="C253" s="126"/>
      <c r="D253" s="126"/>
      <c r="E253" s="126"/>
      <c r="F253" s="126"/>
      <c r="G253" s="126"/>
      <c r="H253" s="126"/>
      <c r="I253" s="126"/>
      <c r="J253" s="126"/>
    </row>
    <row r="254" spans="2:10" x14ac:dyDescent="0.25">
      <c r="B254" s="126"/>
      <c r="C254" s="126"/>
      <c r="D254" s="126"/>
      <c r="E254" s="126"/>
      <c r="F254" s="126"/>
      <c r="G254" s="126"/>
      <c r="H254" s="126"/>
      <c r="I254" s="126"/>
      <c r="J254" s="126"/>
    </row>
    <row r="255" spans="2:10" x14ac:dyDescent="0.25">
      <c r="B255" s="124" t="s">
        <v>24</v>
      </c>
      <c r="C255" s="124"/>
      <c r="D255" s="124"/>
      <c r="E255" s="124"/>
      <c r="F255" s="124"/>
      <c r="G255" s="124"/>
      <c r="H255" s="124"/>
      <c r="I255" s="124"/>
      <c r="J255" s="124"/>
    </row>
    <row r="256" spans="2:10" x14ac:dyDescent="0.25">
      <c r="B256" s="124"/>
      <c r="C256" s="124"/>
      <c r="D256" s="124"/>
      <c r="E256" s="124"/>
      <c r="F256" s="124"/>
      <c r="G256" s="124"/>
      <c r="H256" s="124"/>
      <c r="I256" s="124"/>
      <c r="J256" s="124"/>
    </row>
    <row r="257" spans="2:10" x14ac:dyDescent="0.25">
      <c r="B257" s="124"/>
      <c r="C257" s="124"/>
      <c r="D257" s="124"/>
      <c r="E257" s="124"/>
      <c r="F257" s="124"/>
      <c r="G257" s="124"/>
      <c r="H257" s="124"/>
      <c r="I257" s="124"/>
      <c r="J257" s="124"/>
    </row>
    <row r="258" spans="2:10" x14ac:dyDescent="0.25">
      <c r="B258" s="126" t="str">
        <f>"Incidentes críticos: "&amp;Riscos!M5&amp;Riscos!M6&amp;Riscos!M7&amp;Riscos!M8&amp;Riscos!M9&amp;Riscos!M10&amp;Riscos!M11&amp;Riscos!M12&amp;Riscos!M13&amp;Riscos!M14&amp;Riscos!M15&amp;Riscos!M16&amp;Riscos!M17&amp;Riscos!M18&amp;Riscos!M19&amp;Riscos!M20&amp;Riscos!M21&amp;Riscos!M22&amp;Riscos!M23&amp;Riscos!M24&amp;Riscos!M25&amp;Riscos!M26&amp;Riscos!M27&amp;Riscos!M28&amp;Riscos!M29&amp;Riscos!M30&amp;Riscos!M31&amp;Riscos!M32&amp;Riscos!M33&amp;Riscos!M34&amp;Riscos!M35&amp;Riscos!M36&amp;Riscos!M37&amp;Riscos!M38&amp;Riscos!M39&amp;Riscos!M40&amp;Riscos!M41&amp;Riscos!M42&amp;Riscos!M43&amp;Riscos!M44&amp;Riscos!M45&amp;Riscos!M46&amp;Riscos!M47&amp;Riscos!M48&amp;Riscos!M49&amp;Riscos!M50&amp;Riscos!M51&amp;Riscos!M52&amp;"."</f>
        <v>Incidentes críticos: , Acidente aéreo.</v>
      </c>
      <c r="C258" s="126"/>
      <c r="D258" s="126"/>
      <c r="E258" s="126"/>
      <c r="F258" s="126"/>
      <c r="G258" s="126"/>
      <c r="H258" s="126"/>
      <c r="I258" s="126"/>
      <c r="J258" s="126"/>
    </row>
    <row r="259" spans="2:10" x14ac:dyDescent="0.25">
      <c r="B259" s="126"/>
      <c r="C259" s="126"/>
      <c r="D259" s="126"/>
      <c r="E259" s="126"/>
      <c r="F259" s="126"/>
      <c r="G259" s="126"/>
      <c r="H259" s="126"/>
      <c r="I259" s="126"/>
      <c r="J259" s="126"/>
    </row>
    <row r="260" spans="2:10" x14ac:dyDescent="0.25">
      <c r="B260" s="126"/>
      <c r="C260" s="126"/>
      <c r="D260" s="126"/>
      <c r="E260" s="126"/>
      <c r="F260" s="126"/>
      <c r="G260" s="126"/>
      <c r="H260" s="126"/>
      <c r="I260" s="126"/>
      <c r="J260" s="126"/>
    </row>
    <row r="261" spans="2:10" x14ac:dyDescent="0.25">
      <c r="B261" s="126"/>
      <c r="C261" s="126"/>
      <c r="D261" s="126"/>
      <c r="E261" s="126"/>
      <c r="F261" s="126"/>
      <c r="G261" s="126"/>
      <c r="H261" s="126"/>
      <c r="I261" s="126"/>
      <c r="J261" s="126"/>
    </row>
    <row r="262" spans="2:10" x14ac:dyDescent="0.25">
      <c r="B262" s="126"/>
      <c r="C262" s="126"/>
      <c r="D262" s="126"/>
      <c r="E262" s="126"/>
      <c r="F262" s="126"/>
      <c r="G262" s="126"/>
      <c r="H262" s="126"/>
      <c r="I262" s="126"/>
      <c r="J262" s="126"/>
    </row>
    <row r="263" spans="2:10" x14ac:dyDescent="0.25">
      <c r="B263" s="126"/>
      <c r="C263" s="126"/>
      <c r="D263" s="126"/>
      <c r="E263" s="126"/>
      <c r="F263" s="126"/>
      <c r="G263" s="126"/>
      <c r="H263" s="126"/>
      <c r="I263" s="126"/>
      <c r="J263" s="126"/>
    </row>
    <row r="264" spans="2:10" x14ac:dyDescent="0.25">
      <c r="B264" s="105" t="s">
        <v>117</v>
      </c>
    </row>
    <row r="265" spans="2:10" ht="15" customHeight="1" x14ac:dyDescent="0.25">
      <c r="B265" s="109" t="str">
        <f>IF(Introdução!B49="","O "&amp;'Comitê de Crise'!F9&amp;" exerce a competência de presidente do comitê de crise até que seja indicado outro profissional para essa responsabilidade.
O "&amp;'Comitê de Crise'!F10&amp;" exerce a competência de secretário do comitê de crise até que seja indicado outro profissional para essa responsabilidade.
As competências e os protocolos "&amp;"delineados podem ser agrupados em funções.  As funções típicas de gerenciamento de crise são:
- Comunicação: envolve prestação ou "&amp;"obtenção de informação de atores interessados (stakelhoders), internos ou externos à organização, tais como: mídia, sociedade, órgãos de comunicação "&amp;"e outros.
- Operação: envolve a execução "&amp;"de ações relacionadas ao acompanhamento das ações dos regulados e adoção das providências cabíveis, com o objetivo de contribuir para o gerenciamento "&amp;"da crise.
- Patrocínio: envolve acompanhamento "&amp;"das atividades desenvolvidas pelos atores responsáveis pela operação e remoção dos obstáculos por eles enfrentados, quando se fizer necessário, no intuito de facilitar o "&amp;"gerenciamento da crise.
- Suporte: apoio logístico, financeiro, material "&amp;"e tecnológico prestado aos atores responsáveis pela operação, no intuito de assegurar que há condições adequadas para o desenvolvimento das ações relacionadas ao "&amp;"gerenciamento da crise.
As ações do comitê de crise são divididas "&amp;"em três fases: acionamento, gerenciamento da crise e pós-crise. Formalmente os trabalhos de gerenciamento de crise são concluídos com o encerramento do comitê, "&amp;"que é proposto pelo secretário do comitê ao presidente, a partir da identificação da crise controlada ou finalizada.",Introdução!B49)</f>
        <v xml:space="preserve">O Diretor de operações exerce a competência de presidente do comitê de crise até que seja indicado outro profissional para essa responsabilidade.
O Gerente de segurança exerce a competência de secretário do comitê de crise até que seja indicado outro profissional para essa responsabilidade.
As competências e os protocolos delineados podem ser agrupados em funções.  As funções típicas de gerenciamento de crise são:
- Comunicação: envolve prestação ou obtenção de informação de atores interessados (stakelhoders), internos ou externos à organização, tais como: mídia, sociedade, órgãos de comunicação e outros.
- Operação: envolve a execução de ações relacionadas ao acompanhamento das ações dos regulados e adoção das providências cabíveis, com o objetivo de contribuir para o gerenciamento da crise.
- Patrocínio: envolve acompanhamento das atividades desenvolvidas pelos atores responsáveis pela operação e remoção dos obstáculos por eles enfrentados, quando se fizer necessário, no intuito de facilitar o gerenciamento da crise.
- Suporte: apoio logístico, financeiro, material e tecnológico prestado aos atores responsáveis pela operação, no intuito de assegurar que há condições adequadas para o desenvolvimento das ações relacionadas ao gerenciamento da crise.
As ações do comitê de crise são divididas em três fases: acionamento, gerenciamento da crise e pós-crise. Formalmente os trabalhos de gerenciamento de crise são concluídos com o encerramento do comitê, que é proposto pelo secretário do comitê ao presidente, a partir da identificação da crise controlada ou finalizada.
</v>
      </c>
      <c r="C265" s="109"/>
      <c r="D265" s="109"/>
      <c r="E265" s="109"/>
      <c r="F265" s="109"/>
      <c r="G265" s="109"/>
      <c r="H265" s="109"/>
      <c r="I265" s="109"/>
      <c r="J265" s="109"/>
    </row>
    <row r="266" spans="2:10" x14ac:dyDescent="0.25">
      <c r="B266" s="109"/>
      <c r="C266" s="109"/>
      <c r="D266" s="109"/>
      <c r="E266" s="109"/>
      <c r="F266" s="109"/>
      <c r="G266" s="109"/>
      <c r="H266" s="109"/>
      <c r="I266" s="109"/>
      <c r="J266" s="109"/>
    </row>
    <row r="267" spans="2:10" x14ac:dyDescent="0.25">
      <c r="B267" s="109"/>
      <c r="C267" s="109"/>
      <c r="D267" s="109"/>
      <c r="E267" s="109"/>
      <c r="F267" s="109"/>
      <c r="G267" s="109"/>
      <c r="H267" s="109"/>
      <c r="I267" s="109"/>
      <c r="J267" s="109"/>
    </row>
    <row r="268" spans="2:10" x14ac:dyDescent="0.25">
      <c r="B268" s="109"/>
      <c r="C268" s="109"/>
      <c r="D268" s="109"/>
      <c r="E268" s="109"/>
      <c r="F268" s="109"/>
      <c r="G268" s="109"/>
      <c r="H268" s="109"/>
      <c r="I268" s="109"/>
      <c r="J268" s="109"/>
    </row>
    <row r="269" spans="2:10" x14ac:dyDescent="0.25">
      <c r="B269" s="109"/>
      <c r="C269" s="109"/>
      <c r="D269" s="109"/>
      <c r="E269" s="109"/>
      <c r="F269" s="109"/>
      <c r="G269" s="109"/>
      <c r="H269" s="109"/>
      <c r="I269" s="109"/>
      <c r="J269" s="109"/>
    </row>
    <row r="270" spans="2:10" x14ac:dyDescent="0.25">
      <c r="B270" s="109"/>
      <c r="C270" s="109"/>
      <c r="D270" s="109"/>
      <c r="E270" s="109"/>
      <c r="F270" s="109"/>
      <c r="G270" s="109"/>
      <c r="H270" s="109"/>
      <c r="I270" s="109"/>
      <c r="J270" s="109"/>
    </row>
    <row r="271" spans="2:10" x14ac:dyDescent="0.25">
      <c r="B271" s="109"/>
      <c r="C271" s="109"/>
      <c r="D271" s="109"/>
      <c r="E271" s="109"/>
      <c r="F271" s="109"/>
      <c r="G271" s="109"/>
      <c r="H271" s="109"/>
      <c r="I271" s="109"/>
      <c r="J271" s="109"/>
    </row>
    <row r="272" spans="2:10" x14ac:dyDescent="0.25">
      <c r="B272" s="109"/>
      <c r="C272" s="109"/>
      <c r="D272" s="109"/>
      <c r="E272" s="109"/>
      <c r="F272" s="109"/>
      <c r="G272" s="109"/>
      <c r="H272" s="109"/>
      <c r="I272" s="109"/>
      <c r="J272" s="109"/>
    </row>
    <row r="273" spans="2:10" x14ac:dyDescent="0.25">
      <c r="B273" s="109"/>
      <c r="C273" s="109"/>
      <c r="D273" s="109"/>
      <c r="E273" s="109"/>
      <c r="F273" s="109"/>
      <c r="G273" s="109"/>
      <c r="H273" s="109"/>
      <c r="I273" s="109"/>
      <c r="J273" s="109"/>
    </row>
    <row r="274" spans="2:10" x14ac:dyDescent="0.25">
      <c r="B274" s="109"/>
      <c r="C274" s="109"/>
      <c r="D274" s="109"/>
      <c r="E274" s="109"/>
      <c r="F274" s="109"/>
      <c r="G274" s="109"/>
      <c r="H274" s="109"/>
      <c r="I274" s="109"/>
      <c r="J274" s="109"/>
    </row>
    <row r="275" spans="2:10" x14ac:dyDescent="0.25">
      <c r="B275" s="109"/>
      <c r="C275" s="109"/>
      <c r="D275" s="109"/>
      <c r="E275" s="109"/>
      <c r="F275" s="109"/>
      <c r="G275" s="109"/>
      <c r="H275" s="109"/>
      <c r="I275" s="109"/>
      <c r="J275" s="109"/>
    </row>
    <row r="276" spans="2:10" x14ac:dyDescent="0.25">
      <c r="B276" s="109"/>
      <c r="C276" s="109"/>
      <c r="D276" s="109"/>
      <c r="E276" s="109"/>
      <c r="F276" s="109"/>
      <c r="G276" s="109"/>
      <c r="H276" s="109"/>
      <c r="I276" s="109"/>
      <c r="J276" s="109"/>
    </row>
    <row r="277" spans="2:10" x14ac:dyDescent="0.25">
      <c r="B277" s="109"/>
      <c r="C277" s="109"/>
      <c r="D277" s="109"/>
      <c r="E277" s="109"/>
      <c r="F277" s="109"/>
      <c r="G277" s="109"/>
      <c r="H277" s="109"/>
      <c r="I277" s="109"/>
      <c r="J277" s="109"/>
    </row>
    <row r="278" spans="2:10" x14ac:dyDescent="0.25">
      <c r="B278" s="109"/>
      <c r="C278" s="109"/>
      <c r="D278" s="109"/>
      <c r="E278" s="109"/>
      <c r="F278" s="109"/>
      <c r="G278" s="109"/>
      <c r="H278" s="109"/>
      <c r="I278" s="109"/>
      <c r="J278" s="109"/>
    </row>
    <row r="279" spans="2:10" x14ac:dyDescent="0.25">
      <c r="B279" s="109"/>
      <c r="C279" s="109"/>
      <c r="D279" s="109"/>
      <c r="E279" s="109"/>
      <c r="F279" s="109"/>
      <c r="G279" s="109"/>
      <c r="H279" s="109"/>
      <c r="I279" s="109"/>
      <c r="J279" s="109"/>
    </row>
    <row r="280" spans="2:10" x14ac:dyDescent="0.25">
      <c r="B280" s="109"/>
      <c r="C280" s="109"/>
      <c r="D280" s="109"/>
      <c r="E280" s="109"/>
      <c r="F280" s="109"/>
      <c r="G280" s="109"/>
      <c r="H280" s="109"/>
      <c r="I280" s="109"/>
      <c r="J280" s="109"/>
    </row>
    <row r="281" spans="2:10" x14ac:dyDescent="0.25">
      <c r="B281" s="109"/>
      <c r="C281" s="109"/>
      <c r="D281" s="109"/>
      <c r="E281" s="109"/>
      <c r="F281" s="109"/>
      <c r="G281" s="109"/>
      <c r="H281" s="109"/>
      <c r="I281" s="109"/>
      <c r="J281" s="109"/>
    </row>
    <row r="282" spans="2:10" x14ac:dyDescent="0.25">
      <c r="B282" s="109"/>
      <c r="C282" s="109"/>
      <c r="D282" s="109"/>
      <c r="E282" s="109"/>
      <c r="F282" s="109"/>
      <c r="G282" s="109"/>
      <c r="H282" s="109"/>
      <c r="I282" s="109"/>
      <c r="J282" s="109"/>
    </row>
    <row r="283" spans="2:10" x14ac:dyDescent="0.25">
      <c r="B283" s="109"/>
      <c r="C283" s="109"/>
      <c r="D283" s="109"/>
      <c r="E283" s="109"/>
      <c r="F283" s="109"/>
      <c r="G283" s="109"/>
      <c r="H283" s="109"/>
      <c r="I283" s="109"/>
      <c r="J283" s="109"/>
    </row>
    <row r="284" spans="2:10" x14ac:dyDescent="0.25">
      <c r="B284" s="109"/>
      <c r="C284" s="109"/>
      <c r="D284" s="109"/>
      <c r="E284" s="109"/>
      <c r="F284" s="109"/>
      <c r="G284" s="109"/>
      <c r="H284" s="109"/>
      <c r="I284" s="109"/>
      <c r="J284" s="109"/>
    </row>
    <row r="285" spans="2:10" x14ac:dyDescent="0.25">
      <c r="B285" s="109"/>
      <c r="C285" s="109"/>
      <c r="D285" s="109"/>
      <c r="E285" s="109"/>
      <c r="F285" s="109"/>
      <c r="G285" s="109"/>
      <c r="H285" s="109"/>
      <c r="I285" s="109"/>
      <c r="J285" s="109"/>
    </row>
    <row r="286" spans="2:10" x14ac:dyDescent="0.25">
      <c r="B286" s="109"/>
      <c r="C286" s="109"/>
      <c r="D286" s="109"/>
      <c r="E286" s="109"/>
      <c r="F286" s="109"/>
      <c r="G286" s="109"/>
      <c r="H286" s="109"/>
      <c r="I286" s="109"/>
      <c r="J286" s="109"/>
    </row>
    <row r="288" spans="2:10" x14ac:dyDescent="0.25">
      <c r="B288" s="105" t="s">
        <v>118</v>
      </c>
    </row>
    <row r="289" spans="2:10" ht="15" customHeight="1" x14ac:dyDescent="0.25">
      <c r="B289" s="111" t="str">
        <f>IF(Introdução!B29="","A "&amp;Introdução!J27&amp;" avaliará a necessidade de promover ações para valorização do colaborador, tais como elogios, e de atenção à saúde do colaborador que tiver atuado durante a crise, promovendo ações para readaptá-lo ao seu ambiente de trabalho, quando necessário.",Introdução!B29)</f>
        <v>A Gerência de Recursos Humanos avaliará a necessidade de promover ações para valorização do colaborador, tais como elogios, e de atenção à saúde do colaborador que tiver atuado durante a crise, promovendo ações para readaptá-lo ao seu ambiente de trabalho, quando necessário.</v>
      </c>
      <c r="C289" s="111"/>
      <c r="D289" s="111"/>
      <c r="E289" s="111"/>
      <c r="F289" s="111"/>
      <c r="G289" s="111"/>
      <c r="H289" s="111"/>
      <c r="I289" s="111"/>
      <c r="J289" s="111"/>
    </row>
    <row r="290" spans="2:10" x14ac:dyDescent="0.25">
      <c r="B290" s="111"/>
      <c r="C290" s="111"/>
      <c r="D290" s="111"/>
      <c r="E290" s="111"/>
      <c r="F290" s="111"/>
      <c r="G290" s="111"/>
      <c r="H290" s="111"/>
      <c r="I290" s="111"/>
      <c r="J290" s="111"/>
    </row>
    <row r="291" spans="2:10" x14ac:dyDescent="0.25">
      <c r="B291" s="111"/>
      <c r="C291" s="111"/>
      <c r="D291" s="111"/>
      <c r="E291" s="111"/>
      <c r="F291" s="111"/>
      <c r="G291" s="111"/>
      <c r="H291" s="111"/>
      <c r="I291" s="111"/>
      <c r="J291" s="111"/>
    </row>
    <row r="292" spans="2:10" x14ac:dyDescent="0.25">
      <c r="B292" s="111"/>
      <c r="C292" s="111"/>
      <c r="D292" s="111"/>
      <c r="E292" s="111"/>
      <c r="F292" s="111"/>
      <c r="G292" s="111"/>
      <c r="H292" s="111"/>
      <c r="I292" s="111"/>
      <c r="J292" s="111"/>
    </row>
    <row r="294" spans="2:10" x14ac:dyDescent="0.25">
      <c r="B294" s="105" t="s">
        <v>119</v>
      </c>
    </row>
    <row r="295" spans="2:10" ht="15" customHeight="1" x14ac:dyDescent="0.25">
      <c r="B295" s="109" t="str">
        <f>IF(Introdução!B35="","As informações relevantes sobre o gerenciamento da crise tais como contatos pessoais e funcionais, relatórios do desempenho da empresa e lições aprendidas, serão gerenciadas pela "&amp;Introdução!J33&amp;".
As informações pessoais, tais como telefones e endereços, "&amp;"são de caráter restrito e somente devem ser fornecidas para pessoas diretamente envolvidas nos trabalhos do comitê de "&amp;"crise.
A comunicação entre os membros do comitê de "&amp;"crise deverá ser preferencialmente realizada por meio de correio eletrônico, sobretudo utilizando a lista de e-mail de crise, ou ferramenta de envio de mensagens instantâneas "&amp;"institucional. Somente em situação de exceção deverá ser utilizada ferramenta de comunicação particular. Em todo "&amp;"caso, contatos pessoais dos titulares de unidade organizacional deverão ser informados ao secretário, como contingência.",Introdução!B35)</f>
        <v xml:space="preserve">As informações relevantes sobre o gerenciamento da crise tais como contatos pessoais e funcionais, relatórios do desempenho da empresa e lições aprendidas, serão gerenciadas pela Gerencia de Recursos Humanos.
As informações pessoais, tais como telefones e endereços, são de caráter restrito e somente devem ser fornecidas para pessoas diretamente envolvidas nos trabalhos do comitê de crise.
A comunicação entre os membros do comitê de crise deverá ser preferencialmente realizada por meio de correio eletrônico, sobretudo utilizando a lista de e-mail de crise, ou ferramenta de envio de mensagens instantâneas institucional. Somente em situação de exceção deverá ser utilizada ferramenta de comunicação particular. Em todo caso, contatos pessoais dos titulares de unidade organizacional deverão ser informados ao secretário, como contingência.
</v>
      </c>
      <c r="C295" s="109"/>
      <c r="D295" s="109"/>
      <c r="E295" s="109"/>
      <c r="F295" s="109"/>
      <c r="G295" s="109"/>
      <c r="H295" s="109"/>
      <c r="I295" s="109"/>
      <c r="J295" s="109"/>
    </row>
    <row r="296" spans="2:10" x14ac:dyDescent="0.25">
      <c r="B296" s="109"/>
      <c r="C296" s="109"/>
      <c r="D296" s="109"/>
      <c r="E296" s="109"/>
      <c r="F296" s="109"/>
      <c r="G296" s="109"/>
      <c r="H296" s="109"/>
      <c r="I296" s="109"/>
      <c r="J296" s="109"/>
    </row>
    <row r="297" spans="2:10" x14ac:dyDescent="0.25">
      <c r="B297" s="109"/>
      <c r="C297" s="109"/>
      <c r="D297" s="109"/>
      <c r="E297" s="109"/>
      <c r="F297" s="109"/>
      <c r="G297" s="109"/>
      <c r="H297" s="109"/>
      <c r="I297" s="109"/>
      <c r="J297" s="109"/>
    </row>
    <row r="298" spans="2:10" x14ac:dyDescent="0.25">
      <c r="B298" s="109"/>
      <c r="C298" s="109"/>
      <c r="D298" s="109"/>
      <c r="E298" s="109"/>
      <c r="F298" s="109"/>
      <c r="G298" s="109"/>
      <c r="H298" s="109"/>
      <c r="I298" s="109"/>
      <c r="J298" s="109"/>
    </row>
    <row r="299" spans="2:10" x14ac:dyDescent="0.25">
      <c r="B299" s="109"/>
      <c r="C299" s="109"/>
      <c r="D299" s="109"/>
      <c r="E299" s="109"/>
      <c r="F299" s="109"/>
      <c r="G299" s="109"/>
      <c r="H299" s="109"/>
      <c r="I299" s="109"/>
      <c r="J299" s="109"/>
    </row>
    <row r="300" spans="2:10" x14ac:dyDescent="0.25">
      <c r="B300" s="109"/>
      <c r="C300" s="109"/>
      <c r="D300" s="109"/>
      <c r="E300" s="109"/>
      <c r="F300" s="109"/>
      <c r="G300" s="109"/>
      <c r="H300" s="109"/>
      <c r="I300" s="109"/>
      <c r="J300" s="109"/>
    </row>
    <row r="301" spans="2:10" x14ac:dyDescent="0.25">
      <c r="B301" s="109"/>
      <c r="C301" s="109"/>
      <c r="D301" s="109"/>
      <c r="E301" s="109"/>
      <c r="F301" s="109"/>
      <c r="G301" s="109"/>
      <c r="H301" s="109"/>
      <c r="I301" s="109"/>
      <c r="J301" s="109"/>
    </row>
    <row r="302" spans="2:10" x14ac:dyDescent="0.25">
      <c r="B302" s="109"/>
      <c r="C302" s="109"/>
      <c r="D302" s="109"/>
      <c r="E302" s="109"/>
      <c r="F302" s="109"/>
      <c r="G302" s="109"/>
      <c r="H302" s="109"/>
      <c r="I302" s="109"/>
      <c r="J302" s="109"/>
    </row>
    <row r="303" spans="2:10" x14ac:dyDescent="0.25">
      <c r="B303" s="109"/>
      <c r="C303" s="109"/>
      <c r="D303" s="109"/>
      <c r="E303" s="109"/>
      <c r="F303" s="109"/>
      <c r="G303" s="109"/>
      <c r="H303" s="109"/>
      <c r="I303" s="109"/>
      <c r="J303" s="109"/>
    </row>
    <row r="304" spans="2:10" x14ac:dyDescent="0.25">
      <c r="B304" s="109"/>
      <c r="C304" s="109"/>
      <c r="D304" s="109"/>
      <c r="E304" s="109"/>
      <c r="F304" s="109"/>
      <c r="G304" s="109"/>
      <c r="H304" s="109"/>
      <c r="I304" s="109"/>
      <c r="J304" s="109"/>
    </row>
    <row r="305" spans="2:10" x14ac:dyDescent="0.25">
      <c r="B305" s="109"/>
      <c r="C305" s="109"/>
      <c r="D305" s="109"/>
      <c r="E305" s="109"/>
      <c r="F305" s="109"/>
      <c r="G305" s="109"/>
      <c r="H305" s="109"/>
      <c r="I305" s="109"/>
      <c r="J305" s="109"/>
    </row>
    <row r="306" spans="2:10" x14ac:dyDescent="0.25">
      <c r="B306" s="109"/>
      <c r="C306" s="109"/>
      <c r="D306" s="109"/>
      <c r="E306" s="109"/>
      <c r="F306" s="109"/>
      <c r="G306" s="109"/>
      <c r="H306" s="109"/>
      <c r="I306" s="109"/>
      <c r="J306" s="109"/>
    </row>
    <row r="307" spans="2:10" x14ac:dyDescent="0.25">
      <c r="B307" s="105" t="s">
        <v>120</v>
      </c>
    </row>
    <row r="308" spans="2:10" x14ac:dyDescent="0.25">
      <c r="B308" s="111" t="s">
        <v>25</v>
      </c>
      <c r="C308" s="111"/>
      <c r="D308" s="111"/>
      <c r="E308" s="111"/>
      <c r="F308" s="111"/>
      <c r="G308" s="111"/>
      <c r="H308" s="111"/>
      <c r="I308" s="111"/>
      <c r="J308" s="111"/>
    </row>
    <row r="309" spans="2:10" x14ac:dyDescent="0.25">
      <c r="B309" s="111"/>
      <c r="C309" s="111"/>
      <c r="D309" s="111"/>
      <c r="E309" s="111"/>
      <c r="F309" s="111"/>
      <c r="G309" s="111"/>
      <c r="H309" s="111"/>
      <c r="I309" s="111"/>
      <c r="J309" s="111"/>
    </row>
    <row r="311" spans="2:10" x14ac:dyDescent="0.25">
      <c r="B311" s="105" t="s">
        <v>26</v>
      </c>
    </row>
    <row r="312" spans="2:10" x14ac:dyDescent="0.25">
      <c r="B312" s="105" t="s">
        <v>27</v>
      </c>
    </row>
    <row r="313" spans="2:10" ht="15" customHeight="1" x14ac:dyDescent="0.25">
      <c r="B313" s="109" t="str">
        <f>IF('Protocolo-Cenário-1'!B6="","Este documento contém o protocolo que a "&amp;'Comitê de Crise'!F4&amp;" deve seguir em resposta a situações definidas como incidente crítico ou crise, correspondendo aos cenários 1 descritos neste Plano de"&amp;" Gerenciamento de Crise.
Os objetivos esperados com a execução"&amp;" do protocolo compreendem gerenciar a resposta a crise, coordenando os esforços de solucioná-la por parte das áreas-fim da empresa, "&amp;"bem como atuando na qualidade de elo técnico com outros órgãos chamados a responder à situação.",'Protocolo-Cenário-1'!B6)</f>
        <v>Este documento contém o protocolo que a Minha Empresa de Teste S.A. deve seguir em resposta a situações definidas como incidente crítico ou crise, correspondendo ao cenário 1 descritos neste Plano de Gerenciamento de Crise.
Os objetivos esperados com a execução do protocolo compreendem gerenciar a resposta a crise, coordenando os esforços de solucioná-la por parte das áreas-fim da empresa, bem como atuando na qualidade de elo técnico com outros órgãos chamados a responder à situação.</v>
      </c>
      <c r="C313" s="109"/>
      <c r="D313" s="109"/>
      <c r="E313" s="109"/>
      <c r="F313" s="109"/>
      <c r="G313" s="109"/>
      <c r="H313" s="109"/>
      <c r="I313" s="109"/>
      <c r="J313" s="109"/>
    </row>
    <row r="314" spans="2:10" x14ac:dyDescent="0.25">
      <c r="B314" s="109"/>
      <c r="C314" s="109"/>
      <c r="D314" s="109"/>
      <c r="E314" s="109"/>
      <c r="F314" s="109"/>
      <c r="G314" s="109"/>
      <c r="H314" s="109"/>
      <c r="I314" s="109"/>
      <c r="J314" s="109"/>
    </row>
    <row r="315" spans="2:10" x14ac:dyDescent="0.25">
      <c r="B315" s="109"/>
      <c r="C315" s="109"/>
      <c r="D315" s="109"/>
      <c r="E315" s="109"/>
      <c r="F315" s="109"/>
      <c r="G315" s="109"/>
      <c r="H315" s="109"/>
      <c r="I315" s="109"/>
      <c r="J315" s="109"/>
    </row>
    <row r="316" spans="2:10" x14ac:dyDescent="0.25">
      <c r="B316" s="109"/>
      <c r="C316" s="109"/>
      <c r="D316" s="109"/>
      <c r="E316" s="109"/>
      <c r="F316" s="109"/>
      <c r="G316" s="109"/>
      <c r="H316" s="109"/>
      <c r="I316" s="109"/>
      <c r="J316" s="109"/>
    </row>
    <row r="317" spans="2:10" x14ac:dyDescent="0.25">
      <c r="B317" s="109"/>
      <c r="C317" s="109"/>
      <c r="D317" s="109"/>
      <c r="E317" s="109"/>
      <c r="F317" s="109"/>
      <c r="G317" s="109"/>
      <c r="H317" s="109"/>
      <c r="I317" s="109"/>
      <c r="J317" s="109"/>
    </row>
    <row r="318" spans="2:10" x14ac:dyDescent="0.25">
      <c r="B318" s="109"/>
      <c r="C318" s="109"/>
      <c r="D318" s="109"/>
      <c r="E318" s="109"/>
      <c r="F318" s="109"/>
      <c r="G318" s="109"/>
      <c r="H318" s="109"/>
      <c r="I318" s="109"/>
      <c r="J318" s="109"/>
    </row>
    <row r="319" spans="2:10" x14ac:dyDescent="0.25">
      <c r="B319" s="109"/>
      <c r="C319" s="109"/>
      <c r="D319" s="109"/>
      <c r="E319" s="109"/>
      <c r="F319" s="109"/>
      <c r="G319" s="109"/>
      <c r="H319" s="109"/>
      <c r="I319" s="109"/>
      <c r="J319" s="109"/>
    </row>
    <row r="321" spans="2:10" x14ac:dyDescent="0.25">
      <c r="B321" s="105" t="s">
        <v>28</v>
      </c>
    </row>
    <row r="322" spans="2:10" x14ac:dyDescent="0.25">
      <c r="B322" s="105" t="s">
        <v>29</v>
      </c>
    </row>
    <row r="323" spans="2:10" x14ac:dyDescent="0.25">
      <c r="B323" s="111" t="str">
        <f>IF('Protocolo-Cenário-1'!B16="","A necessidade de ativação deste protocolo inicia-se com o recebimento de informações sobre incidentes "&amp;"críticos relativos ao cenários 1 enviadas ao Secretário do Comitê de Crise por e-mail ou ligação telefônica, para análise e providências.",'Protocolo-Cenário-1'!B16)</f>
        <v>A necessidade de ativação deste protocolo inicia-se com o recebimento de informações sobre incidentes críticos relativos ao cenário 3 enviadas ao Secrtário do Comitê de Crise através de e-mail ou ligação telefônica, para análise e providências.</v>
      </c>
      <c r="C323" s="111"/>
      <c r="D323" s="111"/>
      <c r="E323" s="111"/>
      <c r="F323" s="111"/>
      <c r="G323" s="111"/>
      <c r="H323" s="111"/>
      <c r="I323" s="111"/>
      <c r="J323" s="111"/>
    </row>
    <row r="324" spans="2:10" x14ac:dyDescent="0.25">
      <c r="B324" s="111"/>
      <c r="C324" s="111"/>
      <c r="D324" s="111"/>
      <c r="E324" s="111"/>
      <c r="F324" s="111"/>
      <c r="G324" s="111"/>
      <c r="H324" s="111"/>
      <c r="I324" s="111"/>
      <c r="J324" s="111"/>
    </row>
    <row r="325" spans="2:10" x14ac:dyDescent="0.25">
      <c r="B325" s="111"/>
      <c r="C325" s="111"/>
      <c r="D325" s="111"/>
      <c r="E325" s="111"/>
      <c r="F325" s="111"/>
      <c r="G325" s="111"/>
      <c r="H325" s="111"/>
      <c r="I325" s="111"/>
      <c r="J325" s="111"/>
    </row>
    <row r="326" spans="2:10" x14ac:dyDescent="0.25">
      <c r="B326" s="111"/>
      <c r="C326" s="111"/>
      <c r="D326" s="111"/>
      <c r="E326" s="111"/>
      <c r="F326" s="111"/>
      <c r="G326" s="111"/>
      <c r="H326" s="111"/>
      <c r="I326" s="111"/>
      <c r="J326" s="111"/>
    </row>
    <row r="327" spans="2:10" x14ac:dyDescent="0.25">
      <c r="B327" s="111"/>
      <c r="C327" s="111"/>
      <c r="D327" s="111"/>
      <c r="E327" s="111"/>
      <c r="F327" s="111"/>
      <c r="G327" s="111"/>
      <c r="H327" s="111"/>
      <c r="I327" s="111"/>
      <c r="J327" s="111"/>
    </row>
    <row r="329" spans="2:10" x14ac:dyDescent="0.25">
      <c r="B329" s="105" t="s">
        <v>30</v>
      </c>
      <c r="G329" s="105" t="s">
        <v>145</v>
      </c>
      <c r="J329" s="127">
        <f>'Protocolo-Cenário-1'!J22</f>
        <v>2.4305555555555556E-2</v>
      </c>
    </row>
    <row r="331" spans="2:10" x14ac:dyDescent="0.25">
      <c r="B331" s="128" t="s">
        <v>33</v>
      </c>
      <c r="C331" s="128"/>
      <c r="D331" s="128"/>
      <c r="E331" s="128"/>
      <c r="F331" s="128"/>
      <c r="G331" s="129" t="s">
        <v>32</v>
      </c>
      <c r="H331" s="129"/>
      <c r="I331" s="129"/>
      <c r="J331" s="130" t="s">
        <v>31</v>
      </c>
    </row>
    <row r="332" spans="2:10" s="26" customFormat="1" ht="59.25" customHeight="1" x14ac:dyDescent="0.25">
      <c r="B332" s="131" t="str">
        <f>'Protocolo-Cenário-1'!B24</f>
        <v>Validar acionamento do comitê de crise com presidente do comitê.</v>
      </c>
      <c r="C332" s="131"/>
      <c r="D332" s="131"/>
      <c r="E332" s="131"/>
      <c r="F332" s="131"/>
      <c r="G332" s="131" t="str">
        <f>'Protocolo-Cenário-1'!G24</f>
        <v>João Davi Caetano de Souza - Secretário - e-mail: jdsouza2012@minhaempresa.com - Cel: (21)984025665</v>
      </c>
      <c r="H332" s="131"/>
      <c r="I332" s="131"/>
      <c r="J332" s="132">
        <f>'Protocolo-Cenário-1'!J24</f>
        <v>9.0277777777777787E-3</v>
      </c>
    </row>
    <row r="333" spans="2:10" s="26" customFormat="1" ht="76.5" customHeight="1" x14ac:dyDescent="0.25">
      <c r="B333" s="131" t="str">
        <f>'Protocolo-Cenário-1'!B25</f>
        <v>Informar que há uma crise estabelecida, via rede de telefones celulares pessoais e funcionais, e via rede de e-mails pessoais e funcionais, simultaneamente, ao presidente do comitê de crise, ao Diretor-Presidente, aos demais membros do Comitê de Crise.</v>
      </c>
      <c r="C333" s="131"/>
      <c r="D333" s="131"/>
      <c r="E333" s="131"/>
      <c r="F333" s="131"/>
      <c r="G333" s="131" t="str">
        <f>'Protocolo-Cenário-1'!G25</f>
        <v>João Davi Caetano de Souza - Secretário - e-mail: jdsouza2012@minhaempresa.com - Cel: (21)984025666</v>
      </c>
      <c r="H333" s="131"/>
      <c r="I333" s="131"/>
      <c r="J333" s="132">
        <f>'Protocolo-Cenário-1'!J25</f>
        <v>1.5277777777777777E-2</v>
      </c>
    </row>
    <row r="334" spans="2:10" s="26" customFormat="1" ht="62.25" customHeight="1" x14ac:dyDescent="0.25">
      <c r="B334" s="131">
        <f>'Protocolo-Cenário-1'!B26</f>
        <v>0</v>
      </c>
      <c r="C334" s="131"/>
      <c r="D334" s="131"/>
      <c r="E334" s="131"/>
      <c r="F334" s="131"/>
      <c r="G334" s="131">
        <f>'Protocolo-Cenário-1'!G26</f>
        <v>0</v>
      </c>
      <c r="H334" s="131"/>
      <c r="I334" s="131"/>
      <c r="J334" s="132">
        <f>'Protocolo-Cenário-1'!J26</f>
        <v>0</v>
      </c>
    </row>
    <row r="335" spans="2:10" s="26" customFormat="1" ht="89.25" customHeight="1" x14ac:dyDescent="0.25">
      <c r="B335" s="131">
        <f>'Protocolo-Cenário-1'!B27</f>
        <v>0</v>
      </c>
      <c r="C335" s="131"/>
      <c r="D335" s="131"/>
      <c r="E335" s="131"/>
      <c r="F335" s="131"/>
      <c r="G335" s="131">
        <f>'Protocolo-Cenário-1'!G27</f>
        <v>0</v>
      </c>
      <c r="H335" s="131"/>
      <c r="I335" s="131"/>
      <c r="J335" s="132">
        <f>'Protocolo-Cenário-1'!J27</f>
        <v>0</v>
      </c>
    </row>
    <row r="336" spans="2:10" ht="61.5" customHeight="1" x14ac:dyDescent="0.25">
      <c r="B336" s="131">
        <f>'Protocolo-Cenário-1'!B28</f>
        <v>0</v>
      </c>
      <c r="C336" s="131"/>
      <c r="D336" s="131"/>
      <c r="E336" s="131"/>
      <c r="F336" s="131"/>
      <c r="G336" s="131">
        <f>'Protocolo-Cenário-1'!G28</f>
        <v>0</v>
      </c>
      <c r="H336" s="131"/>
      <c r="I336" s="131"/>
      <c r="J336" s="132">
        <f>'Protocolo-Cenário-1'!J28</f>
        <v>0</v>
      </c>
    </row>
    <row r="337" spans="2:10" ht="92.25" customHeight="1" x14ac:dyDescent="0.25">
      <c r="B337" s="131">
        <f>'Protocolo-Cenário-1'!B29</f>
        <v>0</v>
      </c>
      <c r="C337" s="131"/>
      <c r="D337" s="131"/>
      <c r="E337" s="131"/>
      <c r="F337" s="131"/>
      <c r="G337" s="131">
        <f>'Protocolo-Cenário-1'!G29</f>
        <v>0</v>
      </c>
      <c r="H337" s="131"/>
      <c r="I337" s="131"/>
      <c r="J337" s="132">
        <f>'Protocolo-Cenário-1'!J29</f>
        <v>0</v>
      </c>
    </row>
    <row r="338" spans="2:10" ht="62.25" customHeight="1" x14ac:dyDescent="0.25">
      <c r="B338" s="131">
        <f>'Protocolo-Cenário-1'!B30</f>
        <v>0</v>
      </c>
      <c r="C338" s="131"/>
      <c r="D338" s="131"/>
      <c r="E338" s="131"/>
      <c r="F338" s="131"/>
      <c r="G338" s="131">
        <f>'Protocolo-Cenário-1'!G30</f>
        <v>0</v>
      </c>
      <c r="H338" s="131"/>
      <c r="I338" s="131"/>
      <c r="J338" s="132">
        <f>'Protocolo-Cenário-1'!J30</f>
        <v>0</v>
      </c>
    </row>
    <row r="339" spans="2:10" ht="147" customHeight="1" x14ac:dyDescent="0.25">
      <c r="B339" s="131">
        <f>'Protocolo-Cenário-1'!B31</f>
        <v>0</v>
      </c>
      <c r="C339" s="131"/>
      <c r="D339" s="131"/>
      <c r="E339" s="131"/>
      <c r="F339" s="131"/>
      <c r="G339" s="131">
        <f>'Protocolo-Cenário-1'!G31</f>
        <v>0</v>
      </c>
      <c r="H339" s="131"/>
      <c r="I339" s="131"/>
      <c r="J339" s="132">
        <f>'Protocolo-Cenário-1'!J31</f>
        <v>0</v>
      </c>
    </row>
    <row r="340" spans="2:10" ht="57.75" customHeight="1" x14ac:dyDescent="0.25">
      <c r="B340" s="131">
        <f>'Protocolo-Cenário-1'!B32</f>
        <v>0</v>
      </c>
      <c r="C340" s="131"/>
      <c r="D340" s="131"/>
      <c r="E340" s="131"/>
      <c r="F340" s="131"/>
      <c r="G340" s="131">
        <f>'Protocolo-Cenário-1'!G32</f>
        <v>0</v>
      </c>
      <c r="H340" s="131"/>
      <c r="I340" s="131"/>
      <c r="J340" s="132">
        <f>'Protocolo-Cenário-1'!J32</f>
        <v>0</v>
      </c>
    </row>
    <row r="341" spans="2:10" x14ac:dyDescent="0.25">
      <c r="B341" s="131">
        <f>'Protocolo-Cenário-1'!B33</f>
        <v>0</v>
      </c>
      <c r="C341" s="131"/>
      <c r="D341" s="131"/>
      <c r="E341" s="131"/>
      <c r="F341" s="131"/>
      <c r="G341" s="131">
        <f>'Protocolo-Cenário-1'!G33</f>
        <v>0</v>
      </c>
      <c r="H341" s="131"/>
      <c r="I341" s="131"/>
      <c r="J341" s="132">
        <f>'Protocolo-Cenário-1'!J33</f>
        <v>0</v>
      </c>
    </row>
    <row r="342" spans="2:10" x14ac:dyDescent="0.25">
      <c r="B342" s="131">
        <f>'Protocolo-Cenário-1'!B34</f>
        <v>0</v>
      </c>
      <c r="C342" s="131"/>
      <c r="D342" s="131"/>
      <c r="E342" s="131"/>
      <c r="F342" s="131"/>
      <c r="G342" s="131">
        <f>'Protocolo-Cenário-1'!G34</f>
        <v>0</v>
      </c>
      <c r="H342" s="131"/>
      <c r="I342" s="131"/>
      <c r="J342" s="132">
        <f>'Protocolo-Cenário-1'!J34</f>
        <v>0</v>
      </c>
    </row>
    <row r="343" spans="2:10" x14ac:dyDescent="0.25">
      <c r="B343" s="131">
        <f>'Protocolo-Cenário-1'!B35</f>
        <v>0</v>
      </c>
      <c r="C343" s="131"/>
      <c r="D343" s="131"/>
      <c r="E343" s="131"/>
      <c r="F343" s="131"/>
      <c r="G343" s="131">
        <f>'Protocolo-Cenário-1'!G35</f>
        <v>0</v>
      </c>
      <c r="H343" s="131"/>
      <c r="I343" s="131"/>
      <c r="J343" s="132">
        <f>'Protocolo-Cenário-1'!J35</f>
        <v>0</v>
      </c>
    </row>
    <row r="344" spans="2:10" x14ac:dyDescent="0.25">
      <c r="B344" s="131">
        <f>'Protocolo-Cenário-1'!B36</f>
        <v>0</v>
      </c>
      <c r="C344" s="131"/>
      <c r="D344" s="131"/>
      <c r="E344" s="131"/>
      <c r="F344" s="131"/>
      <c r="G344" s="131">
        <f>'Protocolo-Cenário-1'!G36</f>
        <v>0</v>
      </c>
      <c r="H344" s="131"/>
      <c r="I344" s="131"/>
      <c r="J344" s="132">
        <f>'Protocolo-Cenário-1'!J36</f>
        <v>0</v>
      </c>
    </row>
    <row r="345" spans="2:10" x14ac:dyDescent="0.25">
      <c r="B345" s="131">
        <f>'Protocolo-Cenário-1'!B37</f>
        <v>0</v>
      </c>
      <c r="C345" s="131"/>
      <c r="D345" s="131"/>
      <c r="E345" s="131"/>
      <c r="F345" s="131"/>
      <c r="G345" s="131">
        <f>'Protocolo-Cenário-1'!G37</f>
        <v>0</v>
      </c>
      <c r="H345" s="131"/>
      <c r="I345" s="131"/>
      <c r="J345" s="132">
        <f>'Protocolo-Cenário-1'!J37</f>
        <v>0</v>
      </c>
    </row>
    <row r="346" spans="2:10" x14ac:dyDescent="0.25">
      <c r="B346" s="131">
        <f>'Protocolo-Cenário-1'!B38</f>
        <v>0</v>
      </c>
      <c r="C346" s="131"/>
      <c r="D346" s="131"/>
      <c r="E346" s="131"/>
      <c r="F346" s="131"/>
      <c r="G346" s="131">
        <f>'Protocolo-Cenário-1'!G38</f>
        <v>0</v>
      </c>
      <c r="H346" s="131"/>
      <c r="I346" s="131"/>
      <c r="J346" s="132">
        <f>'Protocolo-Cenário-1'!J38</f>
        <v>0</v>
      </c>
    </row>
    <row r="347" spans="2:10" x14ac:dyDescent="0.25">
      <c r="B347" s="131">
        <f>'Protocolo-Cenário-1'!B39</f>
        <v>0</v>
      </c>
      <c r="C347" s="131"/>
      <c r="D347" s="131"/>
      <c r="E347" s="131"/>
      <c r="F347" s="131"/>
      <c r="G347" s="131">
        <f>'Protocolo-Cenário-1'!G39</f>
        <v>0</v>
      </c>
      <c r="H347" s="131"/>
      <c r="I347" s="131"/>
      <c r="J347" s="132">
        <f>'Protocolo-Cenário-1'!J39</f>
        <v>0</v>
      </c>
    </row>
    <row r="348" spans="2:10" x14ac:dyDescent="0.25">
      <c r="B348" s="131">
        <f>'Protocolo-Cenário-1'!B40</f>
        <v>0</v>
      </c>
      <c r="C348" s="131"/>
      <c r="D348" s="131"/>
      <c r="E348" s="131"/>
      <c r="F348" s="131"/>
      <c r="G348" s="131">
        <f>'Protocolo-Cenário-1'!G40</f>
        <v>0</v>
      </c>
      <c r="H348" s="131"/>
      <c r="I348" s="131"/>
      <c r="J348" s="132">
        <f>'Protocolo-Cenário-1'!J40</f>
        <v>0</v>
      </c>
    </row>
    <row r="349" spans="2:10" x14ac:dyDescent="0.25">
      <c r="B349" s="131">
        <f>'Protocolo-Cenário-1'!B41</f>
        <v>0</v>
      </c>
      <c r="C349" s="131"/>
      <c r="D349" s="131"/>
      <c r="E349" s="131"/>
      <c r="F349" s="131"/>
      <c r="G349" s="131">
        <f>'Protocolo-Cenário-1'!G41</f>
        <v>0</v>
      </c>
      <c r="H349" s="131"/>
      <c r="I349" s="131"/>
      <c r="J349" s="132">
        <f>'Protocolo-Cenário-1'!J41</f>
        <v>0</v>
      </c>
    </row>
    <row r="350" spans="2:10" x14ac:dyDescent="0.25">
      <c r="B350" s="131">
        <f>'Protocolo-Cenário-1'!B42</f>
        <v>0</v>
      </c>
      <c r="C350" s="131"/>
      <c r="D350" s="131"/>
      <c r="E350" s="131"/>
      <c r="F350" s="131"/>
      <c r="G350" s="131">
        <f>'Protocolo-Cenário-1'!G42</f>
        <v>0</v>
      </c>
      <c r="H350" s="131"/>
      <c r="I350" s="131"/>
      <c r="J350" s="132">
        <f>'Protocolo-Cenário-1'!J42</f>
        <v>0</v>
      </c>
    </row>
    <row r="351" spans="2:10" x14ac:dyDescent="0.25">
      <c r="B351" s="131">
        <f>'Protocolo-Cenário-1'!B43</f>
        <v>0</v>
      </c>
      <c r="C351" s="131"/>
      <c r="D351" s="131"/>
      <c r="E351" s="131"/>
      <c r="F351" s="131"/>
      <c r="G351" s="131">
        <f>'Protocolo-Cenário-1'!G43</f>
        <v>0</v>
      </c>
      <c r="H351" s="131"/>
      <c r="I351" s="131"/>
      <c r="J351" s="132">
        <f>'Protocolo-Cenário-1'!J43</f>
        <v>0</v>
      </c>
    </row>
    <row r="352" spans="2:10" x14ac:dyDescent="0.25">
      <c r="B352" s="131">
        <f>'Protocolo-Cenário-1'!B44</f>
        <v>0</v>
      </c>
      <c r="C352" s="131"/>
      <c r="D352" s="131"/>
      <c r="E352" s="131"/>
      <c r="F352" s="131"/>
      <c r="G352" s="131">
        <f>'Protocolo-Cenário-1'!G44</f>
        <v>0</v>
      </c>
      <c r="H352" s="131"/>
      <c r="I352" s="131"/>
      <c r="J352" s="132">
        <f>'Protocolo-Cenário-1'!J44</f>
        <v>0</v>
      </c>
    </row>
    <row r="353" spans="2:10" x14ac:dyDescent="0.25">
      <c r="B353" s="131">
        <f>'Protocolo-Cenário-1'!B45</f>
        <v>0</v>
      </c>
      <c r="C353" s="131"/>
      <c r="D353" s="131"/>
      <c r="E353" s="131"/>
      <c r="F353" s="131"/>
      <c r="G353" s="131">
        <f>'Protocolo-Cenário-1'!G45</f>
        <v>0</v>
      </c>
      <c r="H353" s="131"/>
      <c r="I353" s="131"/>
      <c r="J353" s="132">
        <f>'Protocolo-Cenário-1'!J45</f>
        <v>0</v>
      </c>
    </row>
    <row r="354" spans="2:10" x14ac:dyDescent="0.25">
      <c r="B354" s="131">
        <f>'Protocolo-Cenário-1'!B46</f>
        <v>0</v>
      </c>
      <c r="C354" s="131"/>
      <c r="D354" s="131"/>
      <c r="E354" s="131"/>
      <c r="F354" s="131"/>
      <c r="G354" s="131">
        <f>'Protocolo-Cenário-1'!G46</f>
        <v>0</v>
      </c>
      <c r="H354" s="131"/>
      <c r="I354" s="131"/>
      <c r="J354" s="132">
        <f>'Protocolo-Cenário-1'!J46</f>
        <v>0</v>
      </c>
    </row>
    <row r="355" spans="2:10" x14ac:dyDescent="0.25">
      <c r="B355" s="131">
        <f>'Protocolo-Cenário-1'!B47</f>
        <v>0</v>
      </c>
      <c r="C355" s="131"/>
      <c r="D355" s="131"/>
      <c r="E355" s="131"/>
      <c r="F355" s="131"/>
      <c r="G355" s="131">
        <f>'Protocolo-Cenário-1'!G47</f>
        <v>0</v>
      </c>
      <c r="H355" s="131"/>
      <c r="I355" s="131"/>
      <c r="J355" s="132">
        <f>'Protocolo-Cenário-1'!J47</f>
        <v>0</v>
      </c>
    </row>
    <row r="356" spans="2:10" x14ac:dyDescent="0.25">
      <c r="B356" s="131">
        <f>'Protocolo-Cenário-1'!B48</f>
        <v>0</v>
      </c>
      <c r="C356" s="131"/>
      <c r="D356" s="131"/>
      <c r="E356" s="131"/>
      <c r="F356" s="131"/>
      <c r="G356" s="131">
        <f>'Protocolo-Cenário-1'!G48</f>
        <v>0</v>
      </c>
      <c r="H356" s="131"/>
      <c r="I356" s="131"/>
      <c r="J356" s="132">
        <f>'Protocolo-Cenário-1'!J48</f>
        <v>0</v>
      </c>
    </row>
    <row r="357" spans="2:10" x14ac:dyDescent="0.25">
      <c r="B357" s="131">
        <f>'Protocolo-Cenário-1'!B49</f>
        <v>0</v>
      </c>
      <c r="C357" s="131"/>
      <c r="D357" s="131"/>
      <c r="E357" s="131"/>
      <c r="F357" s="131"/>
      <c r="G357" s="131">
        <f>'Protocolo-Cenário-1'!G49</f>
        <v>0</v>
      </c>
      <c r="H357" s="131"/>
      <c r="I357" s="131"/>
      <c r="J357" s="132">
        <f>'Protocolo-Cenário-1'!J49</f>
        <v>0</v>
      </c>
    </row>
    <row r="358" spans="2:10" x14ac:dyDescent="0.25">
      <c r="B358" s="133"/>
      <c r="C358" s="133"/>
      <c r="D358" s="133"/>
      <c r="E358" s="133"/>
      <c r="F358" s="133"/>
      <c r="G358" s="133"/>
      <c r="H358" s="133"/>
      <c r="I358" s="133"/>
      <c r="J358" s="107"/>
    </row>
    <row r="359" spans="2:10" x14ac:dyDescent="0.25">
      <c r="B359" s="105" t="s">
        <v>34</v>
      </c>
    </row>
    <row r="360" spans="2:10" ht="15" customHeight="1" x14ac:dyDescent="0.25">
      <c r="B360" s="109" t="str">
        <f>IF('Protocolo-Cenário-1'!B52="","Serão considerados os seguintes critérios, em caráter não exaustivo, que, em conjunto ou isoladamente, poderão sinalizar o fim da crise para a empresa, e demandarão ações de encerramento "&amp;"de procedimentos de crise:
Qualitativo: atendimento"&amp;" às normas;
Quantitativo: % de afetados"&amp;" em situação estável;
Publicidade: necessidade de "&amp;"satisfação à sociedade.",'Protocolo-Cenário-1'!B52)</f>
        <v xml:space="preserve">Serão considerados os seguintes critérios, em caráter não exaustivo, que, em conjunto ou isoladamente, poderão sinalizar o fim da crise para a empresa, e demandarão ações de encerramento de procedimentos de crise:
Qualitativo: atendimento às normas;
Quantitativo: % de afetados em situação estável;
Publicidade: necessidade de satisfação à sociedade.
</v>
      </c>
      <c r="C360" s="109"/>
      <c r="D360" s="109"/>
      <c r="E360" s="109"/>
      <c r="F360" s="109"/>
      <c r="G360" s="109"/>
      <c r="H360" s="109"/>
      <c r="I360" s="109"/>
      <c r="J360" s="109"/>
    </row>
    <row r="361" spans="2:10" x14ac:dyDescent="0.25">
      <c r="B361" s="109"/>
      <c r="C361" s="109"/>
      <c r="D361" s="109"/>
      <c r="E361" s="109"/>
      <c r="F361" s="109"/>
      <c r="G361" s="109"/>
      <c r="H361" s="109"/>
      <c r="I361" s="109"/>
      <c r="J361" s="109"/>
    </row>
    <row r="362" spans="2:10" x14ac:dyDescent="0.25">
      <c r="B362" s="109"/>
      <c r="C362" s="109"/>
      <c r="D362" s="109"/>
      <c r="E362" s="109"/>
      <c r="F362" s="109"/>
      <c r="G362" s="109"/>
      <c r="H362" s="109"/>
      <c r="I362" s="109"/>
      <c r="J362" s="109"/>
    </row>
    <row r="363" spans="2:10" x14ac:dyDescent="0.25">
      <c r="B363" s="109"/>
      <c r="C363" s="109"/>
      <c r="D363" s="109"/>
      <c r="E363" s="109"/>
      <c r="F363" s="109"/>
      <c r="G363" s="109"/>
      <c r="H363" s="109"/>
      <c r="I363" s="109"/>
      <c r="J363" s="109"/>
    </row>
    <row r="364" spans="2:10" x14ac:dyDescent="0.25">
      <c r="B364" s="109"/>
      <c r="C364" s="109"/>
      <c r="D364" s="109"/>
      <c r="E364" s="109"/>
      <c r="F364" s="109"/>
      <c r="G364" s="109"/>
      <c r="H364" s="109"/>
      <c r="I364" s="109"/>
      <c r="J364" s="109"/>
    </row>
    <row r="365" spans="2:10" x14ac:dyDescent="0.25">
      <c r="B365" s="109"/>
      <c r="C365" s="109"/>
      <c r="D365" s="109"/>
      <c r="E365" s="109"/>
      <c r="F365" s="109"/>
      <c r="G365" s="109"/>
      <c r="H365" s="109"/>
      <c r="I365" s="109"/>
      <c r="J365" s="109"/>
    </row>
    <row r="366" spans="2:10" x14ac:dyDescent="0.25">
      <c r="B366" s="109"/>
      <c r="C366" s="109"/>
      <c r="D366" s="109"/>
      <c r="E366" s="109"/>
      <c r="F366" s="109"/>
      <c r="G366" s="109"/>
      <c r="H366" s="109"/>
      <c r="I366" s="109"/>
      <c r="J366" s="109"/>
    </row>
    <row r="367" spans="2:10" x14ac:dyDescent="0.25">
      <c r="B367" s="109"/>
      <c r="C367" s="109"/>
      <c r="D367" s="109"/>
      <c r="E367" s="109"/>
      <c r="F367" s="109"/>
      <c r="G367" s="109"/>
      <c r="H367" s="109"/>
      <c r="I367" s="109"/>
      <c r="J367" s="109"/>
    </row>
    <row r="368" spans="2:10" x14ac:dyDescent="0.25">
      <c r="B368" s="109"/>
      <c r="C368" s="109"/>
      <c r="D368" s="109"/>
      <c r="E368" s="109"/>
      <c r="F368" s="109"/>
      <c r="G368" s="109"/>
      <c r="H368" s="109"/>
      <c r="I368" s="109"/>
      <c r="J368" s="109"/>
    </row>
    <row r="370" spans="2:10" x14ac:dyDescent="0.25">
      <c r="B370" s="105" t="s">
        <v>36</v>
      </c>
      <c r="G370" s="105" t="s">
        <v>145</v>
      </c>
      <c r="J370" s="127">
        <f>'Protocolo-Cenário-1'!J62</f>
        <v>2.361111111111111E-2</v>
      </c>
    </row>
    <row r="372" spans="2:10" x14ac:dyDescent="0.25">
      <c r="B372" s="128" t="s">
        <v>33</v>
      </c>
      <c r="C372" s="128"/>
      <c r="D372" s="128"/>
      <c r="E372" s="128"/>
      <c r="F372" s="128"/>
      <c r="G372" s="129" t="s">
        <v>32</v>
      </c>
      <c r="H372" s="129"/>
      <c r="I372" s="129"/>
      <c r="J372" s="130" t="s">
        <v>31</v>
      </c>
    </row>
    <row r="373" spans="2:10" ht="61.5" customHeight="1" x14ac:dyDescent="0.25">
      <c r="B373" s="131" t="str">
        <f>'Protocolo-Cenário-1'!B64</f>
        <v>Propor encerramento da crise ao presidente do comitê pós-crise em exercício.</v>
      </c>
      <c r="C373" s="131"/>
      <c r="D373" s="131"/>
      <c r="E373" s="131"/>
      <c r="F373" s="131"/>
      <c r="G373" s="131" t="str">
        <f>'Protocolo-Cenário-1'!G64</f>
        <v>João Davi Caetano de Souza - Secretário - e-mail: jdsouza2012@minhaempresa.com - Cel: (21)984025665</v>
      </c>
      <c r="H373" s="131"/>
      <c r="I373" s="131"/>
      <c r="J373" s="132">
        <f>'Protocolo-Cenário-1'!J64</f>
        <v>1.5277777777777777E-2</v>
      </c>
    </row>
    <row r="374" spans="2:10" ht="88.5" customHeight="1" x14ac:dyDescent="0.25">
      <c r="B374" s="131" t="str">
        <f>'Protocolo-Cenário-1'!B65</f>
        <v>Informar que a crise está encerrada, contida ou mitigada, via rede de telefones celulares pessoais e funcionais, e via rede de e-mails pessoais e funcionais, simultaneamente, ao presidente do comitê de crise, ao Diretor-Presidente, aos demais membros do comitê.</v>
      </c>
      <c r="C374" s="131"/>
      <c r="D374" s="131"/>
      <c r="E374" s="131"/>
      <c r="F374" s="131"/>
      <c r="G374" s="131" t="str">
        <f>'Protocolo-Cenário-1'!G65</f>
        <v>João Davi Caetano de Souza - Secretário - e-mail: jdsouza2012@minhaempresa.com - Cel: (21)984025666</v>
      </c>
      <c r="H374" s="131"/>
      <c r="I374" s="131"/>
      <c r="J374" s="132">
        <f>'Protocolo-Cenário-1'!J65</f>
        <v>8.3333333333333332E-3</v>
      </c>
    </row>
    <row r="375" spans="2:10" ht="60" customHeight="1" x14ac:dyDescent="0.25">
      <c r="B375" s="131">
        <f>'Protocolo-Cenário-1'!B66</f>
        <v>0</v>
      </c>
      <c r="C375" s="131"/>
      <c r="D375" s="131"/>
      <c r="E375" s="131"/>
      <c r="F375" s="131"/>
      <c r="G375" s="131">
        <f>'Protocolo-Cenário-1'!G66</f>
        <v>0</v>
      </c>
      <c r="H375" s="131"/>
      <c r="I375" s="131"/>
      <c r="J375" s="132">
        <f>'Protocolo-Cenário-1'!J66</f>
        <v>0</v>
      </c>
    </row>
    <row r="376" spans="2:10" ht="64.5" customHeight="1" x14ac:dyDescent="0.25">
      <c r="B376" s="131">
        <f>'Protocolo-Cenário-1'!B67</f>
        <v>0</v>
      </c>
      <c r="C376" s="131"/>
      <c r="D376" s="131"/>
      <c r="E376" s="131"/>
      <c r="F376" s="131"/>
      <c r="G376" s="131">
        <f>'Protocolo-Cenário-1'!G67</f>
        <v>0</v>
      </c>
      <c r="H376" s="131"/>
      <c r="I376" s="131"/>
      <c r="J376" s="132">
        <f>'Protocolo-Cenário-1'!J67</f>
        <v>0</v>
      </c>
    </row>
    <row r="377" spans="2:10" ht="88.5" customHeight="1" x14ac:dyDescent="0.25">
      <c r="B377" s="131">
        <f>'Protocolo-Cenário-1'!B68</f>
        <v>0</v>
      </c>
      <c r="C377" s="131"/>
      <c r="D377" s="131"/>
      <c r="E377" s="131"/>
      <c r="F377" s="131"/>
      <c r="G377" s="131">
        <f>'Protocolo-Cenário-1'!G68</f>
        <v>0</v>
      </c>
      <c r="H377" s="131"/>
      <c r="I377" s="131"/>
      <c r="J377" s="132">
        <f>'Protocolo-Cenário-1'!J68</f>
        <v>0</v>
      </c>
    </row>
    <row r="378" spans="2:10" ht="58.5" customHeight="1" x14ac:dyDescent="0.25">
      <c r="B378" s="131">
        <f>'Protocolo-Cenário-1'!B69</f>
        <v>0</v>
      </c>
      <c r="C378" s="131"/>
      <c r="D378" s="131"/>
      <c r="E378" s="131"/>
      <c r="F378" s="131"/>
      <c r="G378" s="131">
        <f>'Protocolo-Cenário-1'!G69</f>
        <v>0</v>
      </c>
      <c r="H378" s="131"/>
      <c r="I378" s="131"/>
      <c r="J378" s="132">
        <f>'Protocolo-Cenário-1'!J69</f>
        <v>0</v>
      </c>
    </row>
    <row r="379" spans="2:10" x14ac:dyDescent="0.25">
      <c r="B379" s="131">
        <f>'Protocolo-Cenário-1'!B70</f>
        <v>0</v>
      </c>
      <c r="C379" s="131"/>
      <c r="D379" s="131"/>
      <c r="E379" s="131"/>
      <c r="F379" s="131"/>
      <c r="G379" s="131">
        <f>'Protocolo-Cenário-1'!G70</f>
        <v>0</v>
      </c>
      <c r="H379" s="131"/>
      <c r="I379" s="131"/>
      <c r="J379" s="132">
        <f>'Protocolo-Cenário-1'!J70</f>
        <v>0</v>
      </c>
    </row>
    <row r="380" spans="2:10" x14ac:dyDescent="0.25">
      <c r="B380" s="131">
        <f>'Protocolo-Cenário-1'!B71</f>
        <v>0</v>
      </c>
      <c r="C380" s="131"/>
      <c r="D380" s="131"/>
      <c r="E380" s="131"/>
      <c r="F380" s="131"/>
      <c r="G380" s="131">
        <f>'Protocolo-Cenário-1'!G71</f>
        <v>0</v>
      </c>
      <c r="H380" s="131"/>
      <c r="I380" s="131"/>
      <c r="J380" s="132">
        <f>'Protocolo-Cenário-1'!J71</f>
        <v>0</v>
      </c>
    </row>
    <row r="381" spans="2:10" x14ac:dyDescent="0.25">
      <c r="B381" s="131">
        <f>'Protocolo-Cenário-1'!B72</f>
        <v>0</v>
      </c>
      <c r="C381" s="131"/>
      <c r="D381" s="131"/>
      <c r="E381" s="131"/>
      <c r="F381" s="131"/>
      <c r="G381" s="131">
        <f>'Protocolo-Cenário-1'!G72</f>
        <v>0</v>
      </c>
      <c r="H381" s="131"/>
      <c r="I381" s="131"/>
      <c r="J381" s="132">
        <f>'Protocolo-Cenário-1'!J72</f>
        <v>0</v>
      </c>
    </row>
    <row r="382" spans="2:10" x14ac:dyDescent="0.25">
      <c r="B382" s="131">
        <f>'Protocolo-Cenário-1'!B73</f>
        <v>0</v>
      </c>
      <c r="C382" s="131"/>
      <c r="D382" s="131"/>
      <c r="E382" s="131"/>
      <c r="F382" s="131"/>
      <c r="G382" s="131">
        <f>'Protocolo-Cenário-1'!G73</f>
        <v>0</v>
      </c>
      <c r="H382" s="131"/>
      <c r="I382" s="131"/>
      <c r="J382" s="132">
        <f>'Protocolo-Cenário-1'!J73</f>
        <v>0</v>
      </c>
    </row>
    <row r="383" spans="2:10" x14ac:dyDescent="0.25">
      <c r="B383" s="131">
        <f>'Protocolo-Cenário-1'!B74</f>
        <v>0</v>
      </c>
      <c r="C383" s="131"/>
      <c r="D383" s="131"/>
      <c r="E383" s="131"/>
      <c r="F383" s="131"/>
      <c r="G383" s="131">
        <f>'Protocolo-Cenário-1'!G74</f>
        <v>0</v>
      </c>
      <c r="H383" s="131"/>
      <c r="I383" s="131"/>
      <c r="J383" s="132">
        <f>'Protocolo-Cenário-1'!J74</f>
        <v>0</v>
      </c>
    </row>
    <row r="384" spans="2:10" x14ac:dyDescent="0.25">
      <c r="B384" s="131">
        <f>'Protocolo-Cenário-1'!B75</f>
        <v>0</v>
      </c>
      <c r="C384" s="131"/>
      <c r="D384" s="131"/>
      <c r="E384" s="131"/>
      <c r="F384" s="131"/>
      <c r="G384" s="131">
        <f>'Protocolo-Cenário-1'!G75</f>
        <v>0</v>
      </c>
      <c r="H384" s="131"/>
      <c r="I384" s="131"/>
      <c r="J384" s="132">
        <f>'Protocolo-Cenário-1'!J75</f>
        <v>0</v>
      </c>
    </row>
    <row r="385" spans="2:10" x14ac:dyDescent="0.25">
      <c r="B385" s="131">
        <f>'Protocolo-Cenário-1'!B76</f>
        <v>0</v>
      </c>
      <c r="C385" s="131"/>
      <c r="D385" s="131"/>
      <c r="E385" s="131"/>
      <c r="F385" s="131"/>
      <c r="G385" s="131">
        <f>'Protocolo-Cenário-1'!G76</f>
        <v>0</v>
      </c>
      <c r="H385" s="131"/>
      <c r="I385" s="131"/>
      <c r="J385" s="132">
        <f>'Protocolo-Cenário-1'!J76</f>
        <v>0</v>
      </c>
    </row>
    <row r="386" spans="2:10" x14ac:dyDescent="0.25">
      <c r="B386" s="131">
        <f>'Protocolo-Cenário-1'!B77</f>
        <v>0</v>
      </c>
      <c r="C386" s="131"/>
      <c r="D386" s="131"/>
      <c r="E386" s="131"/>
      <c r="F386" s="131"/>
      <c r="G386" s="131">
        <f>'Protocolo-Cenário-1'!G77</f>
        <v>0</v>
      </c>
      <c r="H386" s="131"/>
      <c r="I386" s="131"/>
      <c r="J386" s="132">
        <f>'Protocolo-Cenário-1'!J77</f>
        <v>0</v>
      </c>
    </row>
    <row r="387" spans="2:10" x14ac:dyDescent="0.25">
      <c r="B387" s="131">
        <f>'Protocolo-Cenário-1'!B78</f>
        <v>0</v>
      </c>
      <c r="C387" s="131"/>
      <c r="D387" s="131"/>
      <c r="E387" s="131"/>
      <c r="F387" s="131"/>
      <c r="G387" s="131">
        <f>'Protocolo-Cenário-1'!G78</f>
        <v>0</v>
      </c>
      <c r="H387" s="131"/>
      <c r="I387" s="131"/>
      <c r="J387" s="132">
        <f>'Protocolo-Cenário-1'!J78</f>
        <v>0</v>
      </c>
    </row>
    <row r="388" spans="2:10" x14ac:dyDescent="0.25">
      <c r="B388" s="131">
        <f>'Protocolo-Cenário-1'!B79</f>
        <v>0</v>
      </c>
      <c r="C388" s="131"/>
      <c r="D388" s="131"/>
      <c r="E388" s="131"/>
      <c r="F388" s="131"/>
      <c r="G388" s="131">
        <f>'Protocolo-Cenário-1'!G79</f>
        <v>0</v>
      </c>
      <c r="H388" s="131"/>
      <c r="I388" s="131"/>
      <c r="J388" s="132">
        <f>'Protocolo-Cenário-1'!J79</f>
        <v>0</v>
      </c>
    </row>
    <row r="389" spans="2:10" x14ac:dyDescent="0.25">
      <c r="B389" s="131">
        <f>'Protocolo-Cenário-1'!B80</f>
        <v>0</v>
      </c>
      <c r="C389" s="131"/>
      <c r="D389" s="131"/>
      <c r="E389" s="131"/>
      <c r="F389" s="131"/>
      <c r="G389" s="131">
        <f>'Protocolo-Cenário-1'!G80</f>
        <v>0</v>
      </c>
      <c r="H389" s="131"/>
      <c r="I389" s="131"/>
      <c r="J389" s="132">
        <f>'Protocolo-Cenário-1'!J80</f>
        <v>0</v>
      </c>
    </row>
    <row r="390" spans="2:10" x14ac:dyDescent="0.25">
      <c r="B390" s="131">
        <f>'Protocolo-Cenário-1'!B81</f>
        <v>0</v>
      </c>
      <c r="C390" s="131"/>
      <c r="D390" s="131"/>
      <c r="E390" s="131"/>
      <c r="F390" s="131"/>
      <c r="G390" s="131">
        <f>'Protocolo-Cenário-1'!G81</f>
        <v>0</v>
      </c>
      <c r="H390" s="131"/>
      <c r="I390" s="131"/>
      <c r="J390" s="132">
        <f>'Protocolo-Cenário-1'!J81</f>
        <v>0</v>
      </c>
    </row>
    <row r="391" spans="2:10" x14ac:dyDescent="0.25">
      <c r="B391" s="131">
        <f>'Protocolo-Cenário-1'!B82</f>
        <v>0</v>
      </c>
      <c r="C391" s="131"/>
      <c r="D391" s="131"/>
      <c r="E391" s="131"/>
      <c r="F391" s="131"/>
      <c r="G391" s="131">
        <f>'Protocolo-Cenário-1'!G82</f>
        <v>0</v>
      </c>
      <c r="H391" s="131"/>
      <c r="I391" s="131"/>
      <c r="J391" s="132">
        <f>'Protocolo-Cenário-1'!J82</f>
        <v>0</v>
      </c>
    </row>
    <row r="392" spans="2:10" x14ac:dyDescent="0.25">
      <c r="B392" s="131">
        <f>'Protocolo-Cenário-1'!B83</f>
        <v>0</v>
      </c>
      <c r="C392" s="131"/>
      <c r="D392" s="131"/>
      <c r="E392" s="131"/>
      <c r="F392" s="131"/>
      <c r="G392" s="131">
        <f>'Protocolo-Cenário-1'!G83</f>
        <v>0</v>
      </c>
      <c r="H392" s="131"/>
      <c r="I392" s="131"/>
      <c r="J392" s="132">
        <f>'Protocolo-Cenário-1'!J83</f>
        <v>0</v>
      </c>
    </row>
    <row r="393" spans="2:10" x14ac:dyDescent="0.25">
      <c r="B393" s="131">
        <f>'Protocolo-Cenário-1'!B84</f>
        <v>0</v>
      </c>
      <c r="C393" s="131"/>
      <c r="D393" s="131"/>
      <c r="E393" s="131"/>
      <c r="F393" s="131"/>
      <c r="G393" s="131">
        <f>'Protocolo-Cenário-1'!G84</f>
        <v>0</v>
      </c>
      <c r="H393" s="131"/>
      <c r="I393" s="131"/>
      <c r="J393" s="132">
        <f>'Protocolo-Cenário-1'!J84</f>
        <v>0</v>
      </c>
    </row>
    <row r="394" spans="2:10" x14ac:dyDescent="0.25">
      <c r="B394" s="131">
        <f>'Protocolo-Cenário-1'!B85</f>
        <v>0</v>
      </c>
      <c r="C394" s="131"/>
      <c r="D394" s="131"/>
      <c r="E394" s="131"/>
      <c r="F394" s="131"/>
      <c r="G394" s="131">
        <f>'Protocolo-Cenário-1'!G85</f>
        <v>0</v>
      </c>
      <c r="H394" s="131"/>
      <c r="I394" s="131"/>
      <c r="J394" s="132">
        <f>'Protocolo-Cenário-1'!J85</f>
        <v>0</v>
      </c>
    </row>
    <row r="395" spans="2:10" x14ac:dyDescent="0.25">
      <c r="B395" s="131">
        <f>'Protocolo-Cenário-1'!B86</f>
        <v>0</v>
      </c>
      <c r="C395" s="131"/>
      <c r="D395" s="131"/>
      <c r="E395" s="131"/>
      <c r="F395" s="131"/>
      <c r="G395" s="131">
        <f>'Protocolo-Cenário-1'!G86</f>
        <v>0</v>
      </c>
      <c r="H395" s="131"/>
      <c r="I395" s="131"/>
      <c r="J395" s="132">
        <f>'Protocolo-Cenário-1'!J86</f>
        <v>0</v>
      </c>
    </row>
    <row r="396" spans="2:10" x14ac:dyDescent="0.25">
      <c r="B396" s="131">
        <f>'Protocolo-Cenário-1'!B87</f>
        <v>0</v>
      </c>
      <c r="C396" s="131"/>
      <c r="D396" s="131"/>
      <c r="E396" s="131"/>
      <c r="F396" s="131"/>
      <c r="G396" s="131">
        <f>'Protocolo-Cenário-1'!G87</f>
        <v>0</v>
      </c>
      <c r="H396" s="131"/>
      <c r="I396" s="131"/>
      <c r="J396" s="132">
        <f>'Protocolo-Cenário-1'!J87</f>
        <v>0</v>
      </c>
    </row>
    <row r="397" spans="2:10" x14ac:dyDescent="0.25">
      <c r="B397" s="131">
        <f>'Protocolo-Cenário-1'!B88</f>
        <v>0</v>
      </c>
      <c r="C397" s="131"/>
      <c r="D397" s="131"/>
      <c r="E397" s="131"/>
      <c r="F397" s="131"/>
      <c r="G397" s="131">
        <f>'Protocolo-Cenário-1'!G88</f>
        <v>0</v>
      </c>
      <c r="H397" s="131"/>
      <c r="I397" s="131"/>
      <c r="J397" s="132">
        <f>'Protocolo-Cenário-1'!J88</f>
        <v>0</v>
      </c>
    </row>
    <row r="398" spans="2:10" x14ac:dyDescent="0.25">
      <c r="B398" s="131">
        <f>'Protocolo-Cenário-1'!B89</f>
        <v>0</v>
      </c>
      <c r="C398" s="131"/>
      <c r="D398" s="131"/>
      <c r="E398" s="131"/>
      <c r="F398" s="131"/>
      <c r="G398" s="131">
        <f>'Protocolo-Cenário-1'!G89</f>
        <v>0</v>
      </c>
      <c r="H398" s="131"/>
      <c r="I398" s="131"/>
      <c r="J398" s="132">
        <f>'Protocolo-Cenário-1'!J89</f>
        <v>0</v>
      </c>
    </row>
    <row r="400" spans="2:10" x14ac:dyDescent="0.25">
      <c r="B400" s="105" t="s">
        <v>40</v>
      </c>
    </row>
    <row r="401" spans="2:10" x14ac:dyDescent="0.25">
      <c r="B401" s="105" t="s">
        <v>27</v>
      </c>
    </row>
    <row r="402" spans="2:10" x14ac:dyDescent="0.25">
      <c r="B402" s="109" t="str">
        <f>IF('Protocolo-Cenário-2'!B6="","Este documento contém o protocolo que a "&amp;'Comitê de Crise'!F4&amp;" deve seguir em resposta a situações definidas como incidente crítico ou crise, correspondendo ao cenário 2 descritos neste "&amp;"Plano de Gerenciamento de Crise.
Os objetivos esperados com "&amp;"a execução do protocolo compreendem gerenciar a resposta a crise, coordenando os esforços de solucioná-la por parte das áreas-fim da empresa, bem como atuando na"&amp;" qualidade de elo técnico com outros órgãos chamados a responder à situação.",'Protocolo-Cenário-2'!B6)</f>
        <v xml:space="preserve">Este documento contém o protocolo que a Minha Empresa de Teste S.A. deve seguir em resposta a situações definidas como incidente crítico ou crise, correspondendo ao cenário 2 descritos neste Plano de Gerenciamento de Crise.
Os objetivos esperados com a execução do protocolo compreendem gerenciar a resposta a crise, coordenando os esforços de solucioná-la por parte das áreas-fim da empresa, bem como atuando na qualidade de elo técnico com outros órgãos chamados a responder à situação.
</v>
      </c>
      <c r="C402" s="109"/>
      <c r="D402" s="109"/>
      <c r="E402" s="109"/>
      <c r="F402" s="109"/>
      <c r="G402" s="109"/>
      <c r="H402" s="109"/>
      <c r="I402" s="109"/>
      <c r="J402" s="109"/>
    </row>
    <row r="403" spans="2:10" x14ac:dyDescent="0.25">
      <c r="B403" s="109"/>
      <c r="C403" s="109"/>
      <c r="D403" s="109"/>
      <c r="E403" s="109"/>
      <c r="F403" s="109"/>
      <c r="G403" s="109"/>
      <c r="H403" s="109"/>
      <c r="I403" s="109"/>
      <c r="J403" s="109"/>
    </row>
    <row r="404" spans="2:10" x14ac:dyDescent="0.25">
      <c r="B404" s="109"/>
      <c r="C404" s="109"/>
      <c r="D404" s="109"/>
      <c r="E404" s="109"/>
      <c r="F404" s="109"/>
      <c r="G404" s="109"/>
      <c r="H404" s="109"/>
      <c r="I404" s="109"/>
      <c r="J404" s="109"/>
    </row>
    <row r="405" spans="2:10" x14ac:dyDescent="0.25">
      <c r="B405" s="109"/>
      <c r="C405" s="109"/>
      <c r="D405" s="109"/>
      <c r="E405" s="109"/>
      <c r="F405" s="109"/>
      <c r="G405" s="109"/>
      <c r="H405" s="109"/>
      <c r="I405" s="109"/>
      <c r="J405" s="109"/>
    </row>
    <row r="406" spans="2:10" x14ac:dyDescent="0.25">
      <c r="B406" s="109"/>
      <c r="C406" s="109"/>
      <c r="D406" s="109"/>
      <c r="E406" s="109"/>
      <c r="F406" s="109"/>
      <c r="G406" s="109"/>
      <c r="H406" s="109"/>
      <c r="I406" s="109"/>
      <c r="J406" s="109"/>
    </row>
    <row r="407" spans="2:10" x14ac:dyDescent="0.25">
      <c r="B407" s="109"/>
      <c r="C407" s="109"/>
      <c r="D407" s="109"/>
      <c r="E407" s="109"/>
      <c r="F407" s="109"/>
      <c r="G407" s="109"/>
      <c r="H407" s="109"/>
      <c r="I407" s="109"/>
      <c r="J407" s="109"/>
    </row>
    <row r="408" spans="2:10" x14ac:dyDescent="0.25">
      <c r="B408" s="109"/>
      <c r="C408" s="109"/>
      <c r="D408" s="109"/>
      <c r="E408" s="109"/>
      <c r="F408" s="109"/>
      <c r="G408" s="109"/>
      <c r="H408" s="109"/>
      <c r="I408" s="109"/>
      <c r="J408" s="109"/>
    </row>
    <row r="410" spans="2:10" x14ac:dyDescent="0.25">
      <c r="B410" s="105" t="s">
        <v>28</v>
      </c>
    </row>
    <row r="411" spans="2:10" x14ac:dyDescent="0.25">
      <c r="B411" s="105" t="s">
        <v>29</v>
      </c>
    </row>
    <row r="412" spans="2:10" x14ac:dyDescent="0.25">
      <c r="B412" s="111" t="str">
        <f>IF('Protocolo-Cenário-2'!B16="","A necessidade de ativação deste protocolo inicia-se com o recebimento de informações sobre incidentes críticos relativos ao cenário 2 enviadas ao"&amp;" Secretário do Comitê de Crise através de e-mail ou ligação telefônica, para análise e providências.",'Protocolo-Cenário-2'!B16)</f>
        <v>A necessidade de ativação deste protocolo inicia-se com o recebimento de informações sobre incidentes críticos relativos ao cenário 2 enviadas ao Secrtário do Comitê de Crise através de e-mail ou ligação telefônica, para análise e providências.</v>
      </c>
      <c r="C412" s="111"/>
      <c r="D412" s="111"/>
      <c r="E412" s="111"/>
      <c r="F412" s="111"/>
      <c r="G412" s="111"/>
      <c r="H412" s="111"/>
      <c r="I412" s="111"/>
      <c r="J412" s="111"/>
    </row>
    <row r="413" spans="2:10" x14ac:dyDescent="0.25">
      <c r="B413" s="111"/>
      <c r="C413" s="111"/>
      <c r="D413" s="111"/>
      <c r="E413" s="111"/>
      <c r="F413" s="111"/>
      <c r="G413" s="111"/>
      <c r="H413" s="111"/>
      <c r="I413" s="111"/>
      <c r="J413" s="111"/>
    </row>
    <row r="414" spans="2:10" x14ac:dyDescent="0.25">
      <c r="B414" s="111"/>
      <c r="C414" s="111"/>
      <c r="D414" s="111"/>
      <c r="E414" s="111"/>
      <c r="F414" s="111"/>
      <c r="G414" s="111"/>
      <c r="H414" s="111"/>
      <c r="I414" s="111"/>
      <c r="J414" s="111"/>
    </row>
    <row r="415" spans="2:10" x14ac:dyDescent="0.25">
      <c r="B415" s="111"/>
      <c r="C415" s="111"/>
      <c r="D415" s="111"/>
      <c r="E415" s="111"/>
      <c r="F415" s="111"/>
      <c r="G415" s="111"/>
      <c r="H415" s="111"/>
      <c r="I415" s="111"/>
      <c r="J415" s="111"/>
    </row>
    <row r="416" spans="2:10" x14ac:dyDescent="0.25">
      <c r="B416" s="111"/>
      <c r="C416" s="111"/>
      <c r="D416" s="111"/>
      <c r="E416" s="111"/>
      <c r="F416" s="111"/>
      <c r="G416" s="111"/>
      <c r="H416" s="111"/>
      <c r="I416" s="111"/>
      <c r="J416" s="111"/>
    </row>
    <row r="418" spans="2:10" x14ac:dyDescent="0.25">
      <c r="B418" s="105" t="s">
        <v>30</v>
      </c>
      <c r="G418" s="105" t="s">
        <v>145</v>
      </c>
      <c r="J418" s="127">
        <f>'Protocolo-Cenário-2'!J22</f>
        <v>3.4027777777777775E-2</v>
      </c>
    </row>
    <row r="420" spans="2:10" x14ac:dyDescent="0.25">
      <c r="B420" s="128" t="s">
        <v>33</v>
      </c>
      <c r="C420" s="128"/>
      <c r="D420" s="128"/>
      <c r="E420" s="128"/>
      <c r="F420" s="128"/>
      <c r="G420" s="129" t="s">
        <v>32</v>
      </c>
      <c r="H420" s="129"/>
      <c r="I420" s="129"/>
      <c r="J420" s="130" t="s">
        <v>31</v>
      </c>
    </row>
    <row r="421" spans="2:10" ht="62.25" customHeight="1" x14ac:dyDescent="0.25">
      <c r="B421" s="131" t="str">
        <f>'Protocolo-Cenário-2'!B24</f>
        <v>Validar acionamento do comitê de crise com presidente do comitê.</v>
      </c>
      <c r="C421" s="131"/>
      <c r="D421" s="131"/>
      <c r="E421" s="131"/>
      <c r="F421" s="131"/>
      <c r="G421" s="131" t="str">
        <f>'Protocolo-Cenário-2'!G24</f>
        <v>João Davi Caetano de Souza - Secretário - e-mail: jdsouza2012@minhaempresa.com - Cel: (21)984025665</v>
      </c>
      <c r="H421" s="131"/>
      <c r="I421" s="131"/>
      <c r="J421" s="132">
        <f>'Protocolo-Cenário-2'!J24</f>
        <v>2.361111111111111E-2</v>
      </c>
    </row>
    <row r="422" spans="2:10" ht="79.5" customHeight="1" x14ac:dyDescent="0.25">
      <c r="B422" s="131" t="str">
        <f>'Protocolo-Cenário-2'!B25</f>
        <v>Informar que há uma crise estabelecida, via rede de telefones celulares pessoais e funcionais, e via rede de e-mails pessoais e funcionais, simultaneamente, ao presidente do comitê de crise, ao Diretor-Presidente, aos demais membros do Comitê de Crise.</v>
      </c>
      <c r="C422" s="131"/>
      <c r="D422" s="131"/>
      <c r="E422" s="131"/>
      <c r="F422" s="131"/>
      <c r="G422" s="131" t="str">
        <f>'Protocolo-Cenário-2'!G25</f>
        <v>João Davi Caetano de Souza - Secretário - e-mail: jdsouza2012@minhaempresa.com - Cel: (21)984025666</v>
      </c>
      <c r="H422" s="131"/>
      <c r="I422" s="131"/>
      <c r="J422" s="132">
        <f>'Protocolo-Cenário-2'!J25</f>
        <v>1.0416666666666666E-2</v>
      </c>
    </row>
    <row r="423" spans="2:10" ht="57.75" customHeight="1" x14ac:dyDescent="0.25">
      <c r="B423" s="131">
        <f>'Protocolo-Cenário-2'!B26</f>
        <v>0</v>
      </c>
      <c r="C423" s="131"/>
      <c r="D423" s="131"/>
      <c r="E423" s="131"/>
      <c r="F423" s="131"/>
      <c r="G423" s="131">
        <f>'Protocolo-Cenário-2'!G26</f>
        <v>0</v>
      </c>
      <c r="H423" s="131"/>
      <c r="I423" s="131"/>
      <c r="J423" s="132">
        <f>'Protocolo-Cenário-2'!J26</f>
        <v>0</v>
      </c>
    </row>
    <row r="424" spans="2:10" ht="88.5" customHeight="1" x14ac:dyDescent="0.25">
      <c r="B424" s="131">
        <f>'Protocolo-Cenário-2'!B27</f>
        <v>0</v>
      </c>
      <c r="C424" s="131"/>
      <c r="D424" s="131"/>
      <c r="E424" s="131"/>
      <c r="F424" s="131"/>
      <c r="G424" s="131">
        <f>'Protocolo-Cenário-2'!G27</f>
        <v>0</v>
      </c>
      <c r="H424" s="131"/>
      <c r="I424" s="131"/>
      <c r="J424" s="132">
        <f>'Protocolo-Cenário-2'!J27</f>
        <v>0</v>
      </c>
    </row>
    <row r="425" spans="2:10" ht="58.5" customHeight="1" x14ac:dyDescent="0.25">
      <c r="B425" s="131">
        <f>'Protocolo-Cenário-2'!B28</f>
        <v>0</v>
      </c>
      <c r="C425" s="131"/>
      <c r="D425" s="131"/>
      <c r="E425" s="131"/>
      <c r="F425" s="131"/>
      <c r="G425" s="131">
        <f>'Protocolo-Cenário-2'!G28</f>
        <v>0</v>
      </c>
      <c r="H425" s="131"/>
      <c r="I425" s="131"/>
      <c r="J425" s="132">
        <f>'Protocolo-Cenário-2'!J28</f>
        <v>0</v>
      </c>
    </row>
    <row r="426" spans="2:10" ht="90" customHeight="1" x14ac:dyDescent="0.25">
      <c r="B426" s="131">
        <f>'Protocolo-Cenário-2'!B29</f>
        <v>0</v>
      </c>
      <c r="C426" s="131"/>
      <c r="D426" s="131"/>
      <c r="E426" s="131"/>
      <c r="F426" s="131"/>
      <c r="G426" s="131">
        <f>'Protocolo-Cenário-2'!G29</f>
        <v>0</v>
      </c>
      <c r="H426" s="131"/>
      <c r="I426" s="131"/>
      <c r="J426" s="132">
        <f>'Protocolo-Cenário-2'!J29</f>
        <v>0</v>
      </c>
    </row>
    <row r="427" spans="2:10" ht="60.75" customHeight="1" x14ac:dyDescent="0.25">
      <c r="B427" s="131">
        <f>'Protocolo-Cenário-2'!B30</f>
        <v>0</v>
      </c>
      <c r="C427" s="131"/>
      <c r="D427" s="131"/>
      <c r="E427" s="131"/>
      <c r="F427" s="131"/>
      <c r="G427" s="131">
        <f>'Protocolo-Cenário-2'!G30</f>
        <v>0</v>
      </c>
      <c r="H427" s="131"/>
      <c r="I427" s="131"/>
      <c r="J427" s="132">
        <f>'Protocolo-Cenário-2'!J30</f>
        <v>0</v>
      </c>
    </row>
    <row r="428" spans="2:10" ht="134.25" customHeight="1" x14ac:dyDescent="0.25">
      <c r="B428" s="131">
        <f>'Protocolo-Cenário-2'!B31</f>
        <v>0</v>
      </c>
      <c r="C428" s="131"/>
      <c r="D428" s="131"/>
      <c r="E428" s="131"/>
      <c r="F428" s="131"/>
      <c r="G428" s="131">
        <f>'Protocolo-Cenário-2'!G31</f>
        <v>0</v>
      </c>
      <c r="H428" s="131"/>
      <c r="I428" s="131"/>
      <c r="J428" s="132">
        <f>'Protocolo-Cenário-2'!J31</f>
        <v>0</v>
      </c>
    </row>
    <row r="429" spans="2:10" ht="58.5" customHeight="1" x14ac:dyDescent="0.25">
      <c r="B429" s="131">
        <f>'Protocolo-Cenário-2'!B32</f>
        <v>0</v>
      </c>
      <c r="C429" s="131"/>
      <c r="D429" s="131"/>
      <c r="E429" s="131"/>
      <c r="F429" s="131"/>
      <c r="G429" s="131">
        <f>'Protocolo-Cenário-2'!G32</f>
        <v>0</v>
      </c>
      <c r="H429" s="131"/>
      <c r="I429" s="131"/>
      <c r="J429" s="132">
        <f>'Protocolo-Cenário-2'!J32</f>
        <v>0</v>
      </c>
    </row>
    <row r="430" spans="2:10" x14ac:dyDescent="0.25">
      <c r="B430" s="131">
        <f>'Protocolo-Cenário-2'!B33</f>
        <v>0</v>
      </c>
      <c r="C430" s="131"/>
      <c r="D430" s="131"/>
      <c r="E430" s="131"/>
      <c r="F430" s="131"/>
      <c r="G430" s="131">
        <f>'Protocolo-Cenário-2'!G33</f>
        <v>0</v>
      </c>
      <c r="H430" s="131"/>
      <c r="I430" s="131"/>
      <c r="J430" s="132">
        <f>'Protocolo-Cenário-2'!J33</f>
        <v>0</v>
      </c>
    </row>
    <row r="431" spans="2:10" x14ac:dyDescent="0.25">
      <c r="B431" s="131">
        <f>'Protocolo-Cenário-2'!B34</f>
        <v>0</v>
      </c>
      <c r="C431" s="131"/>
      <c r="D431" s="131"/>
      <c r="E431" s="131"/>
      <c r="F431" s="131"/>
      <c r="G431" s="131">
        <f>'Protocolo-Cenário-2'!G34</f>
        <v>0</v>
      </c>
      <c r="H431" s="131"/>
      <c r="I431" s="131"/>
      <c r="J431" s="132">
        <f>'Protocolo-Cenário-2'!J34</f>
        <v>0</v>
      </c>
    </row>
    <row r="432" spans="2:10" x14ac:dyDescent="0.25">
      <c r="B432" s="131">
        <f>'Protocolo-Cenário-2'!B35</f>
        <v>0</v>
      </c>
      <c r="C432" s="131"/>
      <c r="D432" s="131"/>
      <c r="E432" s="131"/>
      <c r="F432" s="131"/>
      <c r="G432" s="131">
        <f>'Protocolo-Cenário-2'!G35</f>
        <v>0</v>
      </c>
      <c r="H432" s="131"/>
      <c r="I432" s="131"/>
      <c r="J432" s="132">
        <f>'Protocolo-Cenário-2'!J35</f>
        <v>0</v>
      </c>
    </row>
    <row r="433" spans="2:10" x14ac:dyDescent="0.25">
      <c r="B433" s="131">
        <f>'Protocolo-Cenário-2'!B36</f>
        <v>0</v>
      </c>
      <c r="C433" s="131"/>
      <c r="D433" s="131"/>
      <c r="E433" s="131"/>
      <c r="F433" s="131"/>
      <c r="G433" s="131">
        <f>'Protocolo-Cenário-2'!G36</f>
        <v>0</v>
      </c>
      <c r="H433" s="131"/>
      <c r="I433" s="131"/>
      <c r="J433" s="132">
        <f>'Protocolo-Cenário-2'!J36</f>
        <v>0</v>
      </c>
    </row>
    <row r="434" spans="2:10" x14ac:dyDescent="0.25">
      <c r="B434" s="131">
        <f>'Protocolo-Cenário-2'!B37</f>
        <v>0</v>
      </c>
      <c r="C434" s="131"/>
      <c r="D434" s="131"/>
      <c r="E434" s="131"/>
      <c r="F434" s="131"/>
      <c r="G434" s="131">
        <f>'Protocolo-Cenário-2'!G37</f>
        <v>0</v>
      </c>
      <c r="H434" s="131"/>
      <c r="I434" s="131"/>
      <c r="J434" s="132">
        <f>'Protocolo-Cenário-2'!J37</f>
        <v>0</v>
      </c>
    </row>
    <row r="435" spans="2:10" x14ac:dyDescent="0.25">
      <c r="B435" s="131">
        <f>'Protocolo-Cenário-2'!B38</f>
        <v>0</v>
      </c>
      <c r="C435" s="131"/>
      <c r="D435" s="131"/>
      <c r="E435" s="131"/>
      <c r="F435" s="131"/>
      <c r="G435" s="131">
        <f>'Protocolo-Cenário-2'!G38</f>
        <v>0</v>
      </c>
      <c r="H435" s="131"/>
      <c r="I435" s="131"/>
      <c r="J435" s="132">
        <f>'Protocolo-Cenário-2'!J38</f>
        <v>0</v>
      </c>
    </row>
    <row r="436" spans="2:10" x14ac:dyDescent="0.25">
      <c r="B436" s="131">
        <f>'Protocolo-Cenário-2'!B39</f>
        <v>0</v>
      </c>
      <c r="C436" s="131"/>
      <c r="D436" s="131"/>
      <c r="E436" s="131"/>
      <c r="F436" s="131"/>
      <c r="G436" s="131">
        <f>'Protocolo-Cenário-2'!G39</f>
        <v>0</v>
      </c>
      <c r="H436" s="131"/>
      <c r="I436" s="131"/>
      <c r="J436" s="132">
        <f>'Protocolo-Cenário-2'!J39</f>
        <v>0</v>
      </c>
    </row>
    <row r="437" spans="2:10" x14ac:dyDescent="0.25">
      <c r="B437" s="131">
        <f>'Protocolo-Cenário-2'!B40</f>
        <v>0</v>
      </c>
      <c r="C437" s="131"/>
      <c r="D437" s="131"/>
      <c r="E437" s="131"/>
      <c r="F437" s="131"/>
      <c r="G437" s="131">
        <f>'Protocolo-Cenário-2'!G40</f>
        <v>0</v>
      </c>
      <c r="H437" s="131"/>
      <c r="I437" s="131"/>
      <c r="J437" s="132">
        <f>'Protocolo-Cenário-2'!J40</f>
        <v>0</v>
      </c>
    </row>
    <row r="438" spans="2:10" x14ac:dyDescent="0.25">
      <c r="B438" s="131">
        <f>'Protocolo-Cenário-2'!B41</f>
        <v>0</v>
      </c>
      <c r="C438" s="131"/>
      <c r="D438" s="131"/>
      <c r="E438" s="131"/>
      <c r="F438" s="131"/>
      <c r="G438" s="131">
        <f>'Protocolo-Cenário-2'!G41</f>
        <v>0</v>
      </c>
      <c r="H438" s="131"/>
      <c r="I438" s="131"/>
      <c r="J438" s="132">
        <f>'Protocolo-Cenário-2'!J41</f>
        <v>0</v>
      </c>
    </row>
    <row r="439" spans="2:10" x14ac:dyDescent="0.25">
      <c r="B439" s="131">
        <f>'Protocolo-Cenário-2'!B42</f>
        <v>0</v>
      </c>
      <c r="C439" s="131"/>
      <c r="D439" s="131"/>
      <c r="E439" s="131"/>
      <c r="F439" s="131"/>
      <c r="G439" s="131">
        <f>'Protocolo-Cenário-2'!G42</f>
        <v>0</v>
      </c>
      <c r="H439" s="131"/>
      <c r="I439" s="131"/>
      <c r="J439" s="132">
        <f>'Protocolo-Cenário-2'!J42</f>
        <v>0</v>
      </c>
    </row>
    <row r="440" spans="2:10" x14ac:dyDescent="0.25">
      <c r="B440" s="131">
        <f>'Protocolo-Cenário-2'!B43</f>
        <v>0</v>
      </c>
      <c r="C440" s="131"/>
      <c r="D440" s="131"/>
      <c r="E440" s="131"/>
      <c r="F440" s="131"/>
      <c r="G440" s="131">
        <f>'Protocolo-Cenário-2'!G43</f>
        <v>0</v>
      </c>
      <c r="H440" s="131"/>
      <c r="I440" s="131"/>
      <c r="J440" s="132">
        <f>'Protocolo-Cenário-2'!J43</f>
        <v>0</v>
      </c>
    </row>
    <row r="441" spans="2:10" x14ac:dyDescent="0.25">
      <c r="B441" s="131">
        <f>'Protocolo-Cenário-2'!B44</f>
        <v>0</v>
      </c>
      <c r="C441" s="131"/>
      <c r="D441" s="131"/>
      <c r="E441" s="131"/>
      <c r="F441" s="131"/>
      <c r="G441" s="131">
        <f>'Protocolo-Cenário-2'!G44</f>
        <v>0</v>
      </c>
      <c r="H441" s="131"/>
      <c r="I441" s="131"/>
      <c r="J441" s="132">
        <f>'Protocolo-Cenário-2'!J44</f>
        <v>0</v>
      </c>
    </row>
    <row r="442" spans="2:10" x14ac:dyDescent="0.25">
      <c r="B442" s="131">
        <f>'Protocolo-Cenário-2'!B45</f>
        <v>0</v>
      </c>
      <c r="C442" s="131"/>
      <c r="D442" s="131"/>
      <c r="E442" s="131"/>
      <c r="F442" s="131"/>
      <c r="G442" s="131">
        <f>'Protocolo-Cenário-2'!G45</f>
        <v>0</v>
      </c>
      <c r="H442" s="131"/>
      <c r="I442" s="131"/>
      <c r="J442" s="132">
        <f>'Protocolo-Cenário-2'!J45</f>
        <v>0</v>
      </c>
    </row>
    <row r="443" spans="2:10" x14ac:dyDescent="0.25">
      <c r="B443" s="131">
        <f>'Protocolo-Cenário-2'!B46</f>
        <v>0</v>
      </c>
      <c r="C443" s="131"/>
      <c r="D443" s="131"/>
      <c r="E443" s="131"/>
      <c r="F443" s="131"/>
      <c r="G443" s="131">
        <f>'Protocolo-Cenário-2'!G46</f>
        <v>0</v>
      </c>
      <c r="H443" s="131"/>
      <c r="I443" s="131"/>
      <c r="J443" s="132">
        <f>'Protocolo-Cenário-2'!J46</f>
        <v>0</v>
      </c>
    </row>
    <row r="444" spans="2:10" x14ac:dyDescent="0.25">
      <c r="B444" s="131">
        <f>'Protocolo-Cenário-2'!B47</f>
        <v>0</v>
      </c>
      <c r="C444" s="131"/>
      <c r="D444" s="131"/>
      <c r="E444" s="131"/>
      <c r="F444" s="131"/>
      <c r="G444" s="131">
        <f>'Protocolo-Cenário-2'!G47</f>
        <v>0</v>
      </c>
      <c r="H444" s="131"/>
      <c r="I444" s="131"/>
      <c r="J444" s="132">
        <f>'Protocolo-Cenário-2'!J47</f>
        <v>0</v>
      </c>
    </row>
    <row r="445" spans="2:10" x14ac:dyDescent="0.25">
      <c r="B445" s="131">
        <f>'Protocolo-Cenário-2'!B48</f>
        <v>0</v>
      </c>
      <c r="C445" s="131"/>
      <c r="D445" s="131"/>
      <c r="E445" s="131"/>
      <c r="F445" s="131"/>
      <c r="G445" s="131">
        <f>'Protocolo-Cenário-2'!G48</f>
        <v>0</v>
      </c>
      <c r="H445" s="131"/>
      <c r="I445" s="131"/>
      <c r="J445" s="132">
        <f>'Protocolo-Cenário-2'!J48</f>
        <v>0</v>
      </c>
    </row>
    <row r="446" spans="2:10" x14ac:dyDescent="0.25">
      <c r="B446" s="131">
        <f>'Protocolo-Cenário-2'!B49</f>
        <v>0</v>
      </c>
      <c r="C446" s="131"/>
      <c r="D446" s="131"/>
      <c r="E446" s="131"/>
      <c r="F446" s="131"/>
      <c r="G446" s="131">
        <f>'Protocolo-Cenário-2'!G49</f>
        <v>0</v>
      </c>
      <c r="H446" s="131"/>
      <c r="I446" s="131"/>
      <c r="J446" s="132">
        <f>'Protocolo-Cenário-2'!J49</f>
        <v>0</v>
      </c>
    </row>
    <row r="447" spans="2:10" x14ac:dyDescent="0.25">
      <c r="B447" s="133"/>
      <c r="C447" s="133"/>
      <c r="D447" s="133"/>
      <c r="E447" s="133"/>
      <c r="F447" s="133"/>
      <c r="G447" s="133"/>
      <c r="H447" s="133"/>
      <c r="I447" s="133"/>
      <c r="J447" s="107"/>
    </row>
    <row r="448" spans="2:10" x14ac:dyDescent="0.25">
      <c r="B448" s="105" t="s">
        <v>34</v>
      </c>
    </row>
    <row r="449" spans="2:10" x14ac:dyDescent="0.25">
      <c r="B449" s="109" t="str">
        <f>IF('Protocolo-Cenário-2'!B52="","Serão considerados os seguintes critérios, em caráter não exaustivo, que, em conjunto ou isoladamente, poderão sinalizar o fim da crise para a empresa, e demandarão ações de encerramento "&amp;"de procedimentos de crise:
Qualitativo: atendimento "&amp;"às normas;
Quantitativo: % de afetados "&amp;"em situação estável;
Publicidade: necessidade de satisfação à sociedade.",'Protocolo-Cenário-2'!B52)</f>
        <v xml:space="preserve">Serão considerados os seguintes critérios, em caráter não exaustivo, que, em conjunto ou isoladamente, poderão sinalizar o fim da crise para a empresa, e demandarão ações de encerramento de procedimentos de crise:
Qualitativo: atendimento às normas;
Quantitativo: % de afetados em situação estável;
Publicidade: necessidade de satisfação à sociedade.
</v>
      </c>
      <c r="C449" s="109"/>
      <c r="D449" s="109"/>
      <c r="E449" s="109"/>
      <c r="F449" s="109"/>
      <c r="G449" s="109"/>
      <c r="H449" s="109"/>
      <c r="I449" s="109"/>
      <c r="J449" s="109"/>
    </row>
    <row r="450" spans="2:10" x14ac:dyDescent="0.25">
      <c r="B450" s="109"/>
      <c r="C450" s="109"/>
      <c r="D450" s="109"/>
      <c r="E450" s="109"/>
      <c r="F450" s="109"/>
      <c r="G450" s="109"/>
      <c r="H450" s="109"/>
      <c r="I450" s="109"/>
      <c r="J450" s="109"/>
    </row>
    <row r="451" spans="2:10" x14ac:dyDescent="0.25">
      <c r="B451" s="109"/>
      <c r="C451" s="109"/>
      <c r="D451" s="109"/>
      <c r="E451" s="109"/>
      <c r="F451" s="109"/>
      <c r="G451" s="109"/>
      <c r="H451" s="109"/>
      <c r="I451" s="109"/>
      <c r="J451" s="109"/>
    </row>
    <row r="452" spans="2:10" x14ac:dyDescent="0.25">
      <c r="B452" s="109"/>
      <c r="C452" s="109"/>
      <c r="D452" s="109"/>
      <c r="E452" s="109"/>
      <c r="F452" s="109"/>
      <c r="G452" s="109"/>
      <c r="H452" s="109"/>
      <c r="I452" s="109"/>
      <c r="J452" s="109"/>
    </row>
    <row r="453" spans="2:10" x14ac:dyDescent="0.25">
      <c r="B453" s="109"/>
      <c r="C453" s="109"/>
      <c r="D453" s="109"/>
      <c r="E453" s="109"/>
      <c r="F453" s="109"/>
      <c r="G453" s="109"/>
      <c r="H453" s="109"/>
      <c r="I453" s="109"/>
      <c r="J453" s="109"/>
    </row>
    <row r="454" spans="2:10" x14ac:dyDescent="0.25">
      <c r="B454" s="109"/>
      <c r="C454" s="109"/>
      <c r="D454" s="109"/>
      <c r="E454" s="109"/>
      <c r="F454" s="109"/>
      <c r="G454" s="109"/>
      <c r="H454" s="109"/>
      <c r="I454" s="109"/>
      <c r="J454" s="109"/>
    </row>
    <row r="455" spans="2:10" x14ac:dyDescent="0.25">
      <c r="B455" s="109"/>
      <c r="C455" s="109"/>
      <c r="D455" s="109"/>
      <c r="E455" s="109"/>
      <c r="F455" s="109"/>
      <c r="G455" s="109"/>
      <c r="H455" s="109"/>
      <c r="I455" s="109"/>
      <c r="J455" s="109"/>
    </row>
    <row r="456" spans="2:10" x14ac:dyDescent="0.25">
      <c r="B456" s="109"/>
      <c r="C456" s="109"/>
      <c r="D456" s="109"/>
      <c r="E456" s="109"/>
      <c r="F456" s="109"/>
      <c r="G456" s="109"/>
      <c r="H456" s="109"/>
      <c r="I456" s="109"/>
      <c r="J456" s="109"/>
    </row>
    <row r="457" spans="2:10" x14ac:dyDescent="0.25">
      <c r="B457" s="109"/>
      <c r="C457" s="109"/>
      <c r="D457" s="109"/>
      <c r="E457" s="109"/>
      <c r="F457" s="109"/>
      <c r="G457" s="109"/>
      <c r="H457" s="109"/>
      <c r="I457" s="109"/>
      <c r="J457" s="109"/>
    </row>
    <row r="459" spans="2:10" x14ac:dyDescent="0.25">
      <c r="B459" s="105" t="s">
        <v>36</v>
      </c>
      <c r="G459" s="105" t="s">
        <v>145</v>
      </c>
      <c r="J459" s="127">
        <f>'Protocolo-Cenário-2'!J62</f>
        <v>5.2083333333333329E-2</v>
      </c>
    </row>
    <row r="461" spans="2:10" x14ac:dyDescent="0.25">
      <c r="B461" s="128" t="s">
        <v>33</v>
      </c>
      <c r="C461" s="128"/>
      <c r="D461" s="128"/>
      <c r="E461" s="128"/>
      <c r="F461" s="128"/>
      <c r="G461" s="129" t="s">
        <v>32</v>
      </c>
      <c r="H461" s="129"/>
      <c r="I461" s="129"/>
      <c r="J461" s="130" t="s">
        <v>31</v>
      </c>
    </row>
    <row r="462" spans="2:10" ht="61.5" customHeight="1" x14ac:dyDescent="0.25">
      <c r="B462" s="131" t="str">
        <f>'Protocolo-Cenário-2'!B64</f>
        <v>Propor encerramento da crise ao presidente do comitê pós-crise em exercício.</v>
      </c>
      <c r="C462" s="131"/>
      <c r="D462" s="131"/>
      <c r="E462" s="131"/>
      <c r="F462" s="131"/>
      <c r="G462" s="131" t="str">
        <f>'Protocolo-Cenário-2'!G64</f>
        <v>João Davi Caetano de Souza - Secretário - e-mail: jdsouza2012@minhaempresa.com - Cel: (21)984025665</v>
      </c>
      <c r="H462" s="131"/>
      <c r="I462" s="131"/>
      <c r="J462" s="134">
        <f>'Protocolo-Cenário-2'!J64</f>
        <v>2.4305555555555556E-2</v>
      </c>
    </row>
    <row r="463" spans="2:10" ht="76.5" customHeight="1" x14ac:dyDescent="0.25">
      <c r="B463" s="131" t="str">
        <f>'Protocolo-Cenário-2'!B65</f>
        <v>Informar que a crise está encerrada, contida ou mitigada, via rede de telefones celulares pessoais e funcionais, e via rede de e-mails pessoais e funcionais, simultaneamente, ao presidente do comitê de crise, ao Diretor-Presidente, aos demais membros do comitê.</v>
      </c>
      <c r="C463" s="131"/>
      <c r="D463" s="131"/>
      <c r="E463" s="131"/>
      <c r="F463" s="131"/>
      <c r="G463" s="131" t="str">
        <f>'Protocolo-Cenário-2'!G65</f>
        <v>João Davi Caetano de Souza - Secretário - e-mail: jdsouza2012@minhaempresa.com - Cel: (21)984025666</v>
      </c>
      <c r="H463" s="131"/>
      <c r="I463" s="131"/>
      <c r="J463" s="134">
        <f>'Protocolo-Cenário-2'!J65</f>
        <v>2.7777777777777776E-2</v>
      </c>
    </row>
    <row r="464" spans="2:10" ht="60" customHeight="1" x14ac:dyDescent="0.25">
      <c r="B464" s="131">
        <f>'Protocolo-Cenário-2'!B66</f>
        <v>0</v>
      </c>
      <c r="C464" s="131"/>
      <c r="D464" s="131"/>
      <c r="E464" s="131"/>
      <c r="F464" s="131"/>
      <c r="G464" s="131">
        <f>'Protocolo-Cenário-2'!G66</f>
        <v>0</v>
      </c>
      <c r="H464" s="131"/>
      <c r="I464" s="131"/>
      <c r="J464" s="134">
        <f>'Protocolo-Cenário-2'!J66</f>
        <v>0</v>
      </c>
    </row>
    <row r="465" spans="2:10" ht="60" customHeight="1" x14ac:dyDescent="0.25">
      <c r="B465" s="131">
        <f>'Protocolo-Cenário-2'!B67</f>
        <v>0</v>
      </c>
      <c r="C465" s="131"/>
      <c r="D465" s="131"/>
      <c r="E465" s="131"/>
      <c r="F465" s="131"/>
      <c r="G465" s="131">
        <f>'Protocolo-Cenário-2'!G67</f>
        <v>0</v>
      </c>
      <c r="H465" s="131"/>
      <c r="I465" s="131"/>
      <c r="J465" s="134">
        <f>'Protocolo-Cenário-2'!J67</f>
        <v>0</v>
      </c>
    </row>
    <row r="466" spans="2:10" ht="93" customHeight="1" x14ac:dyDescent="0.25">
      <c r="B466" s="131">
        <f>'Protocolo-Cenário-2'!B68</f>
        <v>0</v>
      </c>
      <c r="C466" s="131"/>
      <c r="D466" s="131"/>
      <c r="E466" s="131"/>
      <c r="F466" s="131"/>
      <c r="G466" s="131">
        <f>'Protocolo-Cenário-2'!G68</f>
        <v>0</v>
      </c>
      <c r="H466" s="131"/>
      <c r="I466" s="131"/>
      <c r="J466" s="134">
        <f>'Protocolo-Cenário-2'!J68</f>
        <v>0</v>
      </c>
    </row>
    <row r="467" spans="2:10" ht="62.25" customHeight="1" x14ac:dyDescent="0.25">
      <c r="B467" s="131">
        <f>'Protocolo-Cenário-2'!B69</f>
        <v>0</v>
      </c>
      <c r="C467" s="131"/>
      <c r="D467" s="131"/>
      <c r="E467" s="131"/>
      <c r="F467" s="131"/>
      <c r="G467" s="131">
        <f>'Protocolo-Cenário-2'!G69</f>
        <v>0</v>
      </c>
      <c r="H467" s="131"/>
      <c r="I467" s="131"/>
      <c r="J467" s="134">
        <f>'Protocolo-Cenário-2'!J69</f>
        <v>0</v>
      </c>
    </row>
    <row r="468" spans="2:10" x14ac:dyDescent="0.25">
      <c r="B468" s="131">
        <f>'Protocolo-Cenário-2'!B70</f>
        <v>0</v>
      </c>
      <c r="C468" s="131"/>
      <c r="D468" s="131"/>
      <c r="E468" s="131"/>
      <c r="F468" s="131"/>
      <c r="G468" s="131">
        <f>'Protocolo-Cenário-2'!G70</f>
        <v>0</v>
      </c>
      <c r="H468" s="131"/>
      <c r="I468" s="131"/>
      <c r="J468" s="134">
        <f>'Protocolo-Cenário-2'!J70</f>
        <v>0</v>
      </c>
    </row>
    <row r="469" spans="2:10" x14ac:dyDescent="0.25">
      <c r="B469" s="131">
        <f>'Protocolo-Cenário-2'!B71</f>
        <v>0</v>
      </c>
      <c r="C469" s="131"/>
      <c r="D469" s="131"/>
      <c r="E469" s="131"/>
      <c r="F469" s="131"/>
      <c r="G469" s="131">
        <f>'Protocolo-Cenário-2'!G71</f>
        <v>0</v>
      </c>
      <c r="H469" s="131"/>
      <c r="I469" s="131"/>
      <c r="J469" s="134">
        <f>'Protocolo-Cenário-2'!J71</f>
        <v>0</v>
      </c>
    </row>
    <row r="470" spans="2:10" x14ac:dyDescent="0.25">
      <c r="B470" s="131">
        <f>'Protocolo-Cenário-2'!B72</f>
        <v>0</v>
      </c>
      <c r="C470" s="131"/>
      <c r="D470" s="131"/>
      <c r="E470" s="131"/>
      <c r="F470" s="131"/>
      <c r="G470" s="131">
        <f>'Protocolo-Cenário-2'!G72</f>
        <v>0</v>
      </c>
      <c r="H470" s="131"/>
      <c r="I470" s="131"/>
      <c r="J470" s="134">
        <f>'Protocolo-Cenário-2'!J72</f>
        <v>0</v>
      </c>
    </row>
    <row r="471" spans="2:10" x14ac:dyDescent="0.25">
      <c r="B471" s="131">
        <f>'Protocolo-Cenário-2'!B73</f>
        <v>0</v>
      </c>
      <c r="C471" s="131"/>
      <c r="D471" s="131"/>
      <c r="E471" s="131"/>
      <c r="F471" s="131"/>
      <c r="G471" s="131">
        <f>'Protocolo-Cenário-2'!G73</f>
        <v>0</v>
      </c>
      <c r="H471" s="131"/>
      <c r="I471" s="131"/>
      <c r="J471" s="134">
        <f>'Protocolo-Cenário-2'!J73</f>
        <v>0</v>
      </c>
    </row>
    <row r="472" spans="2:10" x14ac:dyDescent="0.25">
      <c r="B472" s="131">
        <f>'Protocolo-Cenário-2'!B74</f>
        <v>0</v>
      </c>
      <c r="C472" s="131"/>
      <c r="D472" s="131"/>
      <c r="E472" s="131"/>
      <c r="F472" s="131"/>
      <c r="G472" s="131">
        <f>'Protocolo-Cenário-2'!G74</f>
        <v>0</v>
      </c>
      <c r="H472" s="131"/>
      <c r="I472" s="131"/>
      <c r="J472" s="134">
        <f>'Protocolo-Cenário-2'!J74</f>
        <v>0</v>
      </c>
    </row>
    <row r="473" spans="2:10" x14ac:dyDescent="0.25">
      <c r="B473" s="131">
        <f>'Protocolo-Cenário-2'!B75</f>
        <v>0</v>
      </c>
      <c r="C473" s="131"/>
      <c r="D473" s="131"/>
      <c r="E473" s="131"/>
      <c r="F473" s="131"/>
      <c r="G473" s="131">
        <f>'Protocolo-Cenário-2'!G75</f>
        <v>0</v>
      </c>
      <c r="H473" s="131"/>
      <c r="I473" s="131"/>
      <c r="J473" s="134">
        <f>'Protocolo-Cenário-2'!J75</f>
        <v>0</v>
      </c>
    </row>
    <row r="474" spans="2:10" x14ac:dyDescent="0.25">
      <c r="B474" s="131">
        <f>'Protocolo-Cenário-2'!B76</f>
        <v>0</v>
      </c>
      <c r="C474" s="131"/>
      <c r="D474" s="131"/>
      <c r="E474" s="131"/>
      <c r="F474" s="131"/>
      <c r="G474" s="131">
        <f>'Protocolo-Cenário-2'!G76</f>
        <v>0</v>
      </c>
      <c r="H474" s="131"/>
      <c r="I474" s="131"/>
      <c r="J474" s="134">
        <f>'Protocolo-Cenário-2'!J76</f>
        <v>0</v>
      </c>
    </row>
    <row r="475" spans="2:10" x14ac:dyDescent="0.25">
      <c r="B475" s="131">
        <f>'Protocolo-Cenário-2'!B77</f>
        <v>0</v>
      </c>
      <c r="C475" s="131"/>
      <c r="D475" s="131"/>
      <c r="E475" s="131"/>
      <c r="F475" s="131"/>
      <c r="G475" s="131">
        <f>'Protocolo-Cenário-2'!G77</f>
        <v>0</v>
      </c>
      <c r="H475" s="131"/>
      <c r="I475" s="131"/>
      <c r="J475" s="134">
        <f>'Protocolo-Cenário-2'!J77</f>
        <v>0</v>
      </c>
    </row>
    <row r="476" spans="2:10" x14ac:dyDescent="0.25">
      <c r="B476" s="131">
        <f>'Protocolo-Cenário-2'!B78</f>
        <v>0</v>
      </c>
      <c r="C476" s="131"/>
      <c r="D476" s="131"/>
      <c r="E476" s="131"/>
      <c r="F476" s="131"/>
      <c r="G476" s="131">
        <f>'Protocolo-Cenário-2'!G78</f>
        <v>0</v>
      </c>
      <c r="H476" s="131"/>
      <c r="I476" s="131"/>
      <c r="J476" s="134">
        <f>'Protocolo-Cenário-2'!J78</f>
        <v>0</v>
      </c>
    </row>
    <row r="477" spans="2:10" x14ac:dyDescent="0.25">
      <c r="B477" s="131">
        <f>'Protocolo-Cenário-2'!B79</f>
        <v>0</v>
      </c>
      <c r="C477" s="131"/>
      <c r="D477" s="131"/>
      <c r="E477" s="131"/>
      <c r="F477" s="131"/>
      <c r="G477" s="131">
        <f>'Protocolo-Cenário-2'!G79</f>
        <v>0</v>
      </c>
      <c r="H477" s="131"/>
      <c r="I477" s="131"/>
      <c r="J477" s="134">
        <f>'Protocolo-Cenário-2'!J79</f>
        <v>0</v>
      </c>
    </row>
    <row r="478" spans="2:10" x14ac:dyDescent="0.25">
      <c r="B478" s="131">
        <f>'Protocolo-Cenário-2'!B80</f>
        <v>0</v>
      </c>
      <c r="C478" s="131"/>
      <c r="D478" s="131"/>
      <c r="E478" s="131"/>
      <c r="F478" s="131"/>
      <c r="G478" s="131">
        <f>'Protocolo-Cenário-2'!G80</f>
        <v>0</v>
      </c>
      <c r="H478" s="131"/>
      <c r="I478" s="131"/>
      <c r="J478" s="134">
        <f>'Protocolo-Cenário-2'!J80</f>
        <v>0</v>
      </c>
    </row>
    <row r="479" spans="2:10" x14ac:dyDescent="0.25">
      <c r="B479" s="131">
        <f>'Protocolo-Cenário-2'!B81</f>
        <v>0</v>
      </c>
      <c r="C479" s="131"/>
      <c r="D479" s="131"/>
      <c r="E479" s="131"/>
      <c r="F479" s="131"/>
      <c r="G479" s="131">
        <f>'Protocolo-Cenário-2'!G81</f>
        <v>0</v>
      </c>
      <c r="H479" s="131"/>
      <c r="I479" s="131"/>
      <c r="J479" s="134">
        <f>'Protocolo-Cenário-2'!J81</f>
        <v>0</v>
      </c>
    </row>
    <row r="480" spans="2:10" x14ac:dyDescent="0.25">
      <c r="B480" s="131">
        <f>'Protocolo-Cenário-2'!B82</f>
        <v>0</v>
      </c>
      <c r="C480" s="131"/>
      <c r="D480" s="131"/>
      <c r="E480" s="131"/>
      <c r="F480" s="131"/>
      <c r="G480" s="131">
        <f>'Protocolo-Cenário-2'!G82</f>
        <v>0</v>
      </c>
      <c r="H480" s="131"/>
      <c r="I480" s="131"/>
      <c r="J480" s="134">
        <f>'Protocolo-Cenário-2'!J82</f>
        <v>0</v>
      </c>
    </row>
    <row r="481" spans="2:10" x14ac:dyDescent="0.25">
      <c r="B481" s="131">
        <f>'Protocolo-Cenário-2'!B83</f>
        <v>0</v>
      </c>
      <c r="C481" s="131"/>
      <c r="D481" s="131"/>
      <c r="E481" s="131"/>
      <c r="F481" s="131"/>
      <c r="G481" s="131">
        <f>'Protocolo-Cenário-2'!G83</f>
        <v>0</v>
      </c>
      <c r="H481" s="131"/>
      <c r="I481" s="131"/>
      <c r="J481" s="134">
        <f>'Protocolo-Cenário-2'!J83</f>
        <v>0</v>
      </c>
    </row>
    <row r="482" spans="2:10" x14ac:dyDescent="0.25">
      <c r="B482" s="131">
        <f>'Protocolo-Cenário-2'!B84</f>
        <v>0</v>
      </c>
      <c r="C482" s="131"/>
      <c r="D482" s="131"/>
      <c r="E482" s="131"/>
      <c r="F482" s="131"/>
      <c r="G482" s="131">
        <f>'Protocolo-Cenário-2'!G84</f>
        <v>0</v>
      </c>
      <c r="H482" s="131"/>
      <c r="I482" s="131"/>
      <c r="J482" s="134">
        <f>'Protocolo-Cenário-2'!J84</f>
        <v>0</v>
      </c>
    </row>
    <row r="483" spans="2:10" x14ac:dyDescent="0.25">
      <c r="B483" s="131">
        <f>'Protocolo-Cenário-2'!B85</f>
        <v>0</v>
      </c>
      <c r="C483" s="131"/>
      <c r="D483" s="131"/>
      <c r="E483" s="131"/>
      <c r="F483" s="131"/>
      <c r="G483" s="131">
        <f>'Protocolo-Cenário-2'!G85</f>
        <v>0</v>
      </c>
      <c r="H483" s="131"/>
      <c r="I483" s="131"/>
      <c r="J483" s="134">
        <f>'Protocolo-Cenário-2'!J85</f>
        <v>0</v>
      </c>
    </row>
    <row r="484" spans="2:10" x14ac:dyDescent="0.25">
      <c r="B484" s="131">
        <f>'Protocolo-Cenário-2'!B86</f>
        <v>0</v>
      </c>
      <c r="C484" s="131"/>
      <c r="D484" s="131"/>
      <c r="E484" s="131"/>
      <c r="F484" s="131"/>
      <c r="G484" s="131">
        <f>'Protocolo-Cenário-2'!G86</f>
        <v>0</v>
      </c>
      <c r="H484" s="131"/>
      <c r="I484" s="131"/>
      <c r="J484" s="134">
        <f>'Protocolo-Cenário-2'!J86</f>
        <v>0</v>
      </c>
    </row>
    <row r="485" spans="2:10" x14ac:dyDescent="0.25">
      <c r="B485" s="131">
        <f>'Protocolo-Cenário-2'!B87</f>
        <v>0</v>
      </c>
      <c r="C485" s="131"/>
      <c r="D485" s="131"/>
      <c r="E485" s="131"/>
      <c r="F485" s="131"/>
      <c r="G485" s="131">
        <f>'Protocolo-Cenário-2'!G87</f>
        <v>0</v>
      </c>
      <c r="H485" s="131"/>
      <c r="I485" s="131"/>
      <c r="J485" s="134">
        <f>'Protocolo-Cenário-2'!J87</f>
        <v>0</v>
      </c>
    </row>
    <row r="486" spans="2:10" x14ac:dyDescent="0.25">
      <c r="B486" s="131">
        <f>'Protocolo-Cenário-2'!B88</f>
        <v>0</v>
      </c>
      <c r="C486" s="131"/>
      <c r="D486" s="131"/>
      <c r="E486" s="131"/>
      <c r="F486" s="131"/>
      <c r="G486" s="131">
        <f>'Protocolo-Cenário-2'!G88</f>
        <v>0</v>
      </c>
      <c r="H486" s="131"/>
      <c r="I486" s="131"/>
      <c r="J486" s="134">
        <f>'Protocolo-Cenário-2'!J88</f>
        <v>0</v>
      </c>
    </row>
    <row r="487" spans="2:10" x14ac:dyDescent="0.25">
      <c r="B487" s="131">
        <f>'Protocolo-Cenário-2'!B89</f>
        <v>0</v>
      </c>
      <c r="C487" s="131"/>
      <c r="D487" s="131"/>
      <c r="E487" s="131"/>
      <c r="F487" s="131"/>
      <c r="G487" s="131">
        <f>'Protocolo-Cenário-2'!G89</f>
        <v>0</v>
      </c>
      <c r="H487" s="131"/>
      <c r="I487" s="131"/>
      <c r="J487" s="134">
        <f>'Protocolo-Cenário-2'!J89</f>
        <v>0</v>
      </c>
    </row>
    <row r="489" spans="2:10" x14ac:dyDescent="0.25">
      <c r="B489" s="105" t="s">
        <v>41</v>
      </c>
    </row>
    <row r="490" spans="2:10" x14ac:dyDescent="0.25">
      <c r="B490" s="105" t="s">
        <v>27</v>
      </c>
    </row>
    <row r="491" spans="2:10" x14ac:dyDescent="0.25">
      <c r="B491" s="109" t="str">
        <f>IF('Protocolo-Cenário-3'!B6="","Este documento contém o protocolo que a "&amp;'Comitê de Crise'!F4&amp;" deve seguir em resposta a situações definidas como incidente crítico ou crise, correspondendo ao cenário 3 descritos neste"&amp;" Plano de Gerenciamento de Crise.
Os objetivos esperados com "&amp;"a execução do protocolo compreendem gerenciar a resposta a crise, coordenando os esforços de solucioná-la por parte das áreas-fim da empresa, bem como atuando "&amp;"na qualidade de elo técnico com outros órgãos chamados a responder à situação.",'Protocolo-Cenário-3'!B6)</f>
        <v xml:space="preserve">Este documento contém o protocolo que a Minha Empresa de Teste S.A. deve seguir em resposta a situações definidas como incidente crítico ou crise, correspondendo ao cenário 3 descritos neste Plano de Gerenciamento de Crise.
Os objetivos esperados com a execução do protocolo compreendem gerenciar a resposta a crise, coordenando os esforços de solucioná-la por parte das áreas-fim da empresa, bem como atuando na qualidade de elo técnico com outros órgãos chamados a responder à situação.
</v>
      </c>
      <c r="C491" s="109"/>
      <c r="D491" s="109"/>
      <c r="E491" s="109"/>
      <c r="F491" s="109"/>
      <c r="G491" s="109"/>
      <c r="H491" s="109"/>
      <c r="I491" s="109"/>
      <c r="J491" s="109"/>
    </row>
    <row r="492" spans="2:10" x14ac:dyDescent="0.25">
      <c r="B492" s="109"/>
      <c r="C492" s="109"/>
      <c r="D492" s="109"/>
      <c r="E492" s="109"/>
      <c r="F492" s="109"/>
      <c r="G492" s="109"/>
      <c r="H492" s="109"/>
      <c r="I492" s="109"/>
      <c r="J492" s="109"/>
    </row>
    <row r="493" spans="2:10" x14ac:dyDescent="0.25">
      <c r="B493" s="109"/>
      <c r="C493" s="109"/>
      <c r="D493" s="109"/>
      <c r="E493" s="109"/>
      <c r="F493" s="109"/>
      <c r="G493" s="109"/>
      <c r="H493" s="109"/>
      <c r="I493" s="109"/>
      <c r="J493" s="109"/>
    </row>
    <row r="494" spans="2:10" x14ac:dyDescent="0.25">
      <c r="B494" s="109"/>
      <c r="C494" s="109"/>
      <c r="D494" s="109"/>
      <c r="E494" s="109"/>
      <c r="F494" s="109"/>
      <c r="G494" s="109"/>
      <c r="H494" s="109"/>
      <c r="I494" s="109"/>
      <c r="J494" s="109"/>
    </row>
    <row r="495" spans="2:10" x14ac:dyDescent="0.25">
      <c r="B495" s="109"/>
      <c r="C495" s="109"/>
      <c r="D495" s="109"/>
      <c r="E495" s="109"/>
      <c r="F495" s="109"/>
      <c r="G495" s="109"/>
      <c r="H495" s="109"/>
      <c r="I495" s="109"/>
      <c r="J495" s="109"/>
    </row>
    <row r="496" spans="2:10" x14ac:dyDescent="0.25">
      <c r="B496" s="109"/>
      <c r="C496" s="109"/>
      <c r="D496" s="109"/>
      <c r="E496" s="109"/>
      <c r="F496" s="109"/>
      <c r="G496" s="109"/>
      <c r="H496" s="109"/>
      <c r="I496" s="109"/>
      <c r="J496" s="109"/>
    </row>
    <row r="497" spans="2:10" x14ac:dyDescent="0.25">
      <c r="B497" s="109"/>
      <c r="C497" s="109"/>
      <c r="D497" s="109"/>
      <c r="E497" s="109"/>
      <c r="F497" s="109"/>
      <c r="G497" s="109"/>
      <c r="H497" s="109"/>
      <c r="I497" s="109"/>
      <c r="J497" s="109"/>
    </row>
    <row r="499" spans="2:10" x14ac:dyDescent="0.25">
      <c r="B499" s="105" t="s">
        <v>28</v>
      </c>
    </row>
    <row r="500" spans="2:10" x14ac:dyDescent="0.25">
      <c r="B500" s="105" t="s">
        <v>29</v>
      </c>
    </row>
    <row r="501" spans="2:10" x14ac:dyDescent="0.25">
      <c r="B501" s="111" t="str">
        <f>IF('Protocolo-Cenário-3'!B16="","A necessidade de ativação deste protocolo inicia-se com o recebimento de informações sobre incidentes críticos relativos ao cenário 3 enviadas "&amp;"ao Secrtário do Comitê de Crise através de e-mail ou ligação telefônica, para análise e providências.",'Protocolo-Cenário-3'!B16)</f>
        <v>A necessidade de ativação deste protocolo inicia-se com o recebimento de informações sobre incidentes críticos relativos ao cenário 3 enviadas ao Secrtário do Comitê de Crise através de e-mail ou ligação telefônica, para análise e providências.</v>
      </c>
      <c r="C501" s="111"/>
      <c r="D501" s="111"/>
      <c r="E501" s="111"/>
      <c r="F501" s="111"/>
      <c r="G501" s="111"/>
      <c r="H501" s="111"/>
      <c r="I501" s="111"/>
      <c r="J501" s="111"/>
    </row>
    <row r="502" spans="2:10" x14ac:dyDescent="0.25">
      <c r="B502" s="111"/>
      <c r="C502" s="111"/>
      <c r="D502" s="111"/>
      <c r="E502" s="111"/>
      <c r="F502" s="111"/>
      <c r="G502" s="111"/>
      <c r="H502" s="111"/>
      <c r="I502" s="111"/>
      <c r="J502" s="111"/>
    </row>
    <row r="503" spans="2:10" x14ac:dyDescent="0.25">
      <c r="B503" s="111"/>
      <c r="C503" s="111"/>
      <c r="D503" s="111"/>
      <c r="E503" s="111"/>
      <c r="F503" s="111"/>
      <c r="G503" s="111"/>
      <c r="H503" s="111"/>
      <c r="I503" s="111"/>
      <c r="J503" s="111"/>
    </row>
    <row r="504" spans="2:10" x14ac:dyDescent="0.25">
      <c r="B504" s="111"/>
      <c r="C504" s="111"/>
      <c r="D504" s="111"/>
      <c r="E504" s="111"/>
      <c r="F504" s="111"/>
      <c r="G504" s="111"/>
      <c r="H504" s="111"/>
      <c r="I504" s="111"/>
      <c r="J504" s="111"/>
    </row>
    <row r="505" spans="2:10" x14ac:dyDescent="0.25">
      <c r="B505" s="111"/>
      <c r="C505" s="111"/>
      <c r="D505" s="111"/>
      <c r="E505" s="111"/>
      <c r="F505" s="111"/>
      <c r="G505" s="111"/>
      <c r="H505" s="111"/>
      <c r="I505" s="111"/>
      <c r="J505" s="111"/>
    </row>
    <row r="507" spans="2:10" x14ac:dyDescent="0.25">
      <c r="B507" s="105" t="s">
        <v>30</v>
      </c>
      <c r="G507" s="105" t="s">
        <v>145</v>
      </c>
      <c r="J507" s="127">
        <f>'Protocolo-Cenário-3'!J22</f>
        <v>2.7777777777777776E-2</v>
      </c>
    </row>
    <row r="509" spans="2:10" x14ac:dyDescent="0.25">
      <c r="B509" s="128" t="s">
        <v>33</v>
      </c>
      <c r="C509" s="128"/>
      <c r="D509" s="128"/>
      <c r="E509" s="128"/>
      <c r="F509" s="128"/>
      <c r="G509" s="129" t="s">
        <v>32</v>
      </c>
      <c r="H509" s="129"/>
      <c r="I509" s="129"/>
      <c r="J509" s="130" t="s">
        <v>31</v>
      </c>
    </row>
    <row r="510" spans="2:10" ht="58.5" customHeight="1" x14ac:dyDescent="0.25">
      <c r="B510" s="131" t="str">
        <f>'Protocolo-Cenário-3'!B24</f>
        <v>Validar acionamento do comitê de crise com presidente do comitê.</v>
      </c>
      <c r="C510" s="131"/>
      <c r="D510" s="131"/>
      <c r="E510" s="131"/>
      <c r="F510" s="131"/>
      <c r="G510" s="131" t="str">
        <f>'Protocolo-Cenário-3'!G24</f>
        <v>João Davi Caetano de Souza - Secretário - e-mail: jdsouza2012@minhaempresa.com - Cel: (21)984025665</v>
      </c>
      <c r="H510" s="131"/>
      <c r="I510" s="131"/>
      <c r="J510" s="134">
        <f>'Protocolo-Cenário-3'!J24</f>
        <v>1.7361111111111112E-2</v>
      </c>
    </row>
    <row r="511" spans="2:10" ht="77.25" customHeight="1" x14ac:dyDescent="0.25">
      <c r="B511" s="131" t="str">
        <f>'Protocolo-Cenário-3'!B25</f>
        <v>Informar que há uma crise estabelecida, via rede de telefones celulares pessoais e funcionais, e via rede de e-mails pessoais e funcionais, simultaneamente, ao presidente do comitê de crise, ao Diretor-Presidente, aos demais membros do Comitê de Crise.</v>
      </c>
      <c r="C511" s="131"/>
      <c r="D511" s="131"/>
      <c r="E511" s="131"/>
      <c r="F511" s="131"/>
      <c r="G511" s="131" t="str">
        <f>'Protocolo-Cenário-3'!G25</f>
        <v>João Davi Caetano de Souza - Secretário - e-mail: jdsouza2012@minhaempresa.com - Cel: (21)984025666</v>
      </c>
      <c r="H511" s="131"/>
      <c r="I511" s="131"/>
      <c r="J511" s="134">
        <f>'Protocolo-Cenário-3'!J25</f>
        <v>1.0416666666666666E-2</v>
      </c>
    </row>
    <row r="512" spans="2:10" ht="59.25" customHeight="1" x14ac:dyDescent="0.25">
      <c r="B512" s="131">
        <f>'Protocolo-Cenário-3'!B26</f>
        <v>0</v>
      </c>
      <c r="C512" s="131"/>
      <c r="D512" s="131"/>
      <c r="E512" s="131"/>
      <c r="F512" s="131"/>
      <c r="G512" s="131">
        <f>'Protocolo-Cenário-3'!G26</f>
        <v>0</v>
      </c>
      <c r="H512" s="131"/>
      <c r="I512" s="131"/>
      <c r="J512" s="134">
        <f>'Protocolo-Cenário-3'!J26</f>
        <v>0</v>
      </c>
    </row>
    <row r="513" spans="2:10" ht="90" customHeight="1" x14ac:dyDescent="0.25">
      <c r="B513" s="131">
        <f>'Protocolo-Cenário-3'!B27</f>
        <v>0</v>
      </c>
      <c r="C513" s="131"/>
      <c r="D513" s="131"/>
      <c r="E513" s="131"/>
      <c r="F513" s="131"/>
      <c r="G513" s="131">
        <f>'Protocolo-Cenário-3'!G27</f>
        <v>0</v>
      </c>
      <c r="H513" s="131"/>
      <c r="I513" s="131"/>
      <c r="J513" s="134">
        <f>'Protocolo-Cenário-3'!J27</f>
        <v>0</v>
      </c>
    </row>
    <row r="514" spans="2:10" ht="59.25" customHeight="1" x14ac:dyDescent="0.25">
      <c r="B514" s="131">
        <f>'Protocolo-Cenário-3'!B28</f>
        <v>0</v>
      </c>
      <c r="C514" s="131"/>
      <c r="D514" s="131"/>
      <c r="E514" s="131"/>
      <c r="F514" s="131"/>
      <c r="G514" s="131">
        <f>'Protocolo-Cenário-3'!G28</f>
        <v>0</v>
      </c>
      <c r="H514" s="131"/>
      <c r="I514" s="131"/>
      <c r="J514" s="134">
        <f>'Protocolo-Cenário-3'!J28</f>
        <v>0</v>
      </c>
    </row>
    <row r="515" spans="2:10" ht="88.5" customHeight="1" x14ac:dyDescent="0.25">
      <c r="B515" s="131">
        <f>'Protocolo-Cenário-3'!B29</f>
        <v>0</v>
      </c>
      <c r="C515" s="131"/>
      <c r="D515" s="131"/>
      <c r="E515" s="131"/>
      <c r="F515" s="131"/>
      <c r="G515" s="131">
        <f>'Protocolo-Cenário-3'!G29</f>
        <v>0</v>
      </c>
      <c r="H515" s="131"/>
      <c r="I515" s="131"/>
      <c r="J515" s="134">
        <f>'Protocolo-Cenário-3'!J29</f>
        <v>0</v>
      </c>
    </row>
    <row r="516" spans="2:10" ht="60" customHeight="1" x14ac:dyDescent="0.25">
      <c r="B516" s="131">
        <f>'Protocolo-Cenário-3'!B30</f>
        <v>0</v>
      </c>
      <c r="C516" s="131"/>
      <c r="D516" s="131"/>
      <c r="E516" s="131"/>
      <c r="F516" s="131"/>
      <c r="G516" s="131">
        <f>'Protocolo-Cenário-3'!G30</f>
        <v>0</v>
      </c>
      <c r="H516" s="131"/>
      <c r="I516" s="131"/>
      <c r="J516" s="134">
        <f>'Protocolo-Cenário-3'!J30</f>
        <v>0</v>
      </c>
    </row>
    <row r="517" spans="2:10" ht="141.75" customHeight="1" x14ac:dyDescent="0.25">
      <c r="B517" s="131">
        <f>'Protocolo-Cenário-3'!B31</f>
        <v>0</v>
      </c>
      <c r="C517" s="131"/>
      <c r="D517" s="131"/>
      <c r="E517" s="131"/>
      <c r="F517" s="131"/>
      <c r="G517" s="131">
        <f>'Protocolo-Cenário-3'!G31</f>
        <v>0</v>
      </c>
      <c r="H517" s="131"/>
      <c r="I517" s="131"/>
      <c r="J517" s="134">
        <f>'Protocolo-Cenário-3'!J31</f>
        <v>0</v>
      </c>
    </row>
    <row r="518" spans="2:10" ht="64.5" customHeight="1" x14ac:dyDescent="0.25">
      <c r="B518" s="131">
        <f>'Protocolo-Cenário-3'!B32</f>
        <v>0</v>
      </c>
      <c r="C518" s="131"/>
      <c r="D518" s="131"/>
      <c r="E518" s="131"/>
      <c r="F518" s="131"/>
      <c r="G518" s="131">
        <f>'Protocolo-Cenário-3'!G32</f>
        <v>0</v>
      </c>
      <c r="H518" s="131"/>
      <c r="I518" s="131"/>
      <c r="J518" s="134">
        <f>'Protocolo-Cenário-3'!J32</f>
        <v>0</v>
      </c>
    </row>
    <row r="519" spans="2:10" x14ac:dyDescent="0.25">
      <c r="B519" s="131">
        <f>'Protocolo-Cenário-3'!B33</f>
        <v>0</v>
      </c>
      <c r="C519" s="131"/>
      <c r="D519" s="131"/>
      <c r="E519" s="131"/>
      <c r="F519" s="131"/>
      <c r="G519" s="131">
        <f>'Protocolo-Cenário-3'!G33</f>
        <v>0</v>
      </c>
      <c r="H519" s="131"/>
      <c r="I519" s="131"/>
      <c r="J519" s="134">
        <f>'Protocolo-Cenário-3'!J33</f>
        <v>0</v>
      </c>
    </row>
    <row r="520" spans="2:10" x14ac:dyDescent="0.25">
      <c r="B520" s="131">
        <f>'Protocolo-Cenário-3'!B34</f>
        <v>0</v>
      </c>
      <c r="C520" s="131"/>
      <c r="D520" s="131"/>
      <c r="E520" s="131"/>
      <c r="F520" s="131"/>
      <c r="G520" s="131">
        <f>'Protocolo-Cenário-3'!G34</f>
        <v>0</v>
      </c>
      <c r="H520" s="131"/>
      <c r="I520" s="131"/>
      <c r="J520" s="134">
        <f>'Protocolo-Cenário-3'!J34</f>
        <v>0</v>
      </c>
    </row>
    <row r="521" spans="2:10" x14ac:dyDescent="0.25">
      <c r="B521" s="131">
        <f>'Protocolo-Cenário-3'!B35</f>
        <v>0</v>
      </c>
      <c r="C521" s="131"/>
      <c r="D521" s="131"/>
      <c r="E521" s="131"/>
      <c r="F521" s="131"/>
      <c r="G521" s="131">
        <f>'Protocolo-Cenário-3'!G35</f>
        <v>0</v>
      </c>
      <c r="H521" s="131"/>
      <c r="I521" s="131"/>
      <c r="J521" s="134">
        <f>'Protocolo-Cenário-3'!J35</f>
        <v>0</v>
      </c>
    </row>
    <row r="522" spans="2:10" x14ac:dyDescent="0.25">
      <c r="B522" s="131">
        <f>'Protocolo-Cenário-3'!B36</f>
        <v>0</v>
      </c>
      <c r="C522" s="131"/>
      <c r="D522" s="131"/>
      <c r="E522" s="131"/>
      <c r="F522" s="131"/>
      <c r="G522" s="131">
        <f>'Protocolo-Cenário-3'!G36</f>
        <v>0</v>
      </c>
      <c r="H522" s="131"/>
      <c r="I522" s="131"/>
      <c r="J522" s="134">
        <f>'Protocolo-Cenário-3'!J36</f>
        <v>0</v>
      </c>
    </row>
    <row r="523" spans="2:10" x14ac:dyDescent="0.25">
      <c r="B523" s="131">
        <f>'Protocolo-Cenário-3'!B37</f>
        <v>0</v>
      </c>
      <c r="C523" s="131"/>
      <c r="D523" s="131"/>
      <c r="E523" s="131"/>
      <c r="F523" s="131"/>
      <c r="G523" s="131">
        <f>'Protocolo-Cenário-3'!G37</f>
        <v>0</v>
      </c>
      <c r="H523" s="131"/>
      <c r="I523" s="131"/>
      <c r="J523" s="134">
        <f>'Protocolo-Cenário-3'!J37</f>
        <v>0</v>
      </c>
    </row>
    <row r="524" spans="2:10" x14ac:dyDescent="0.25">
      <c r="B524" s="131">
        <f>'Protocolo-Cenário-3'!B38</f>
        <v>0</v>
      </c>
      <c r="C524" s="131"/>
      <c r="D524" s="131"/>
      <c r="E524" s="131"/>
      <c r="F524" s="131"/>
      <c r="G524" s="131">
        <f>'Protocolo-Cenário-3'!G38</f>
        <v>0</v>
      </c>
      <c r="H524" s="131"/>
      <c r="I524" s="131"/>
      <c r="J524" s="134">
        <f>'Protocolo-Cenário-3'!J38</f>
        <v>0</v>
      </c>
    </row>
    <row r="525" spans="2:10" x14ac:dyDescent="0.25">
      <c r="B525" s="131">
        <f>'Protocolo-Cenário-3'!B39</f>
        <v>0</v>
      </c>
      <c r="C525" s="131"/>
      <c r="D525" s="131"/>
      <c r="E525" s="131"/>
      <c r="F525" s="131"/>
      <c r="G525" s="131">
        <f>'Protocolo-Cenário-3'!G39</f>
        <v>0</v>
      </c>
      <c r="H525" s="131"/>
      <c r="I525" s="131"/>
      <c r="J525" s="134">
        <f>'Protocolo-Cenário-3'!J39</f>
        <v>0</v>
      </c>
    </row>
    <row r="526" spans="2:10" x14ac:dyDescent="0.25">
      <c r="B526" s="131">
        <f>'Protocolo-Cenário-3'!B40</f>
        <v>0</v>
      </c>
      <c r="C526" s="131"/>
      <c r="D526" s="131"/>
      <c r="E526" s="131"/>
      <c r="F526" s="131"/>
      <c r="G526" s="131">
        <f>'Protocolo-Cenário-3'!G40</f>
        <v>0</v>
      </c>
      <c r="H526" s="131"/>
      <c r="I526" s="131"/>
      <c r="J526" s="134">
        <f>'Protocolo-Cenário-3'!J40</f>
        <v>0</v>
      </c>
    </row>
    <row r="527" spans="2:10" x14ac:dyDescent="0.25">
      <c r="B527" s="131">
        <f>'Protocolo-Cenário-3'!B41</f>
        <v>0</v>
      </c>
      <c r="C527" s="131"/>
      <c r="D527" s="131"/>
      <c r="E527" s="131"/>
      <c r="F527" s="131"/>
      <c r="G527" s="131">
        <f>'Protocolo-Cenário-3'!G41</f>
        <v>0</v>
      </c>
      <c r="H527" s="131"/>
      <c r="I527" s="131"/>
      <c r="J527" s="134">
        <f>'Protocolo-Cenário-3'!J41</f>
        <v>0</v>
      </c>
    </row>
    <row r="528" spans="2:10" x14ac:dyDescent="0.25">
      <c r="B528" s="131">
        <f>'Protocolo-Cenário-3'!B42</f>
        <v>0</v>
      </c>
      <c r="C528" s="131"/>
      <c r="D528" s="131"/>
      <c r="E528" s="131"/>
      <c r="F528" s="131"/>
      <c r="G528" s="131">
        <f>'Protocolo-Cenário-3'!G42</f>
        <v>0</v>
      </c>
      <c r="H528" s="131"/>
      <c r="I528" s="131"/>
      <c r="J528" s="134">
        <f>'Protocolo-Cenário-3'!J42</f>
        <v>0</v>
      </c>
    </row>
    <row r="529" spans="2:10" x14ac:dyDescent="0.25">
      <c r="B529" s="131">
        <f>'Protocolo-Cenário-3'!B43</f>
        <v>0</v>
      </c>
      <c r="C529" s="131"/>
      <c r="D529" s="131"/>
      <c r="E529" s="131"/>
      <c r="F529" s="131"/>
      <c r="G529" s="131">
        <f>'Protocolo-Cenário-3'!G43</f>
        <v>0</v>
      </c>
      <c r="H529" s="131"/>
      <c r="I529" s="131"/>
      <c r="J529" s="134">
        <f>'Protocolo-Cenário-3'!J43</f>
        <v>0</v>
      </c>
    </row>
    <row r="530" spans="2:10" x14ac:dyDescent="0.25">
      <c r="B530" s="131">
        <f>'Protocolo-Cenário-3'!B44</f>
        <v>0</v>
      </c>
      <c r="C530" s="131"/>
      <c r="D530" s="131"/>
      <c r="E530" s="131"/>
      <c r="F530" s="131"/>
      <c r="G530" s="131">
        <f>'Protocolo-Cenário-3'!G44</f>
        <v>0</v>
      </c>
      <c r="H530" s="131"/>
      <c r="I530" s="131"/>
      <c r="J530" s="134">
        <f>'Protocolo-Cenário-3'!J44</f>
        <v>0</v>
      </c>
    </row>
    <row r="531" spans="2:10" x14ac:dyDescent="0.25">
      <c r="B531" s="131">
        <f>'Protocolo-Cenário-3'!B45</f>
        <v>0</v>
      </c>
      <c r="C531" s="131"/>
      <c r="D531" s="131"/>
      <c r="E531" s="131"/>
      <c r="F531" s="131"/>
      <c r="G531" s="131">
        <f>'Protocolo-Cenário-3'!G45</f>
        <v>0</v>
      </c>
      <c r="H531" s="131"/>
      <c r="I531" s="131"/>
      <c r="J531" s="134">
        <f>'Protocolo-Cenário-3'!J45</f>
        <v>0</v>
      </c>
    </row>
    <row r="532" spans="2:10" x14ac:dyDescent="0.25">
      <c r="B532" s="131">
        <f>'Protocolo-Cenário-3'!B46</f>
        <v>0</v>
      </c>
      <c r="C532" s="131"/>
      <c r="D532" s="131"/>
      <c r="E532" s="131"/>
      <c r="F532" s="131"/>
      <c r="G532" s="131">
        <f>'Protocolo-Cenário-3'!G46</f>
        <v>0</v>
      </c>
      <c r="H532" s="131"/>
      <c r="I532" s="131"/>
      <c r="J532" s="134">
        <f>'Protocolo-Cenário-3'!J46</f>
        <v>0</v>
      </c>
    </row>
    <row r="533" spans="2:10" x14ac:dyDescent="0.25">
      <c r="B533" s="131">
        <f>'Protocolo-Cenário-3'!B47</f>
        <v>0</v>
      </c>
      <c r="C533" s="131"/>
      <c r="D533" s="131"/>
      <c r="E533" s="131"/>
      <c r="F533" s="131"/>
      <c r="G533" s="131">
        <f>'Protocolo-Cenário-3'!G47</f>
        <v>0</v>
      </c>
      <c r="H533" s="131"/>
      <c r="I533" s="131"/>
      <c r="J533" s="134">
        <f>'Protocolo-Cenário-3'!J47</f>
        <v>0</v>
      </c>
    </row>
    <row r="534" spans="2:10" x14ac:dyDescent="0.25">
      <c r="B534" s="131">
        <f>'Protocolo-Cenário-3'!B48</f>
        <v>0</v>
      </c>
      <c r="C534" s="131"/>
      <c r="D534" s="131"/>
      <c r="E534" s="131"/>
      <c r="F534" s="131"/>
      <c r="G534" s="131">
        <f>'Protocolo-Cenário-3'!G48</f>
        <v>0</v>
      </c>
      <c r="H534" s="131"/>
      <c r="I534" s="131"/>
      <c r="J534" s="134">
        <f>'Protocolo-Cenário-3'!J48</f>
        <v>0</v>
      </c>
    </row>
    <row r="535" spans="2:10" x14ac:dyDescent="0.25">
      <c r="B535" s="131">
        <f>'Protocolo-Cenário-3'!B49</f>
        <v>0</v>
      </c>
      <c r="C535" s="131"/>
      <c r="D535" s="131"/>
      <c r="E535" s="131"/>
      <c r="F535" s="131"/>
      <c r="G535" s="131">
        <f>'Protocolo-Cenário-3'!G49</f>
        <v>0</v>
      </c>
      <c r="H535" s="131"/>
      <c r="I535" s="131"/>
      <c r="J535" s="134">
        <f>'Protocolo-Cenário-3'!J49</f>
        <v>0</v>
      </c>
    </row>
    <row r="536" spans="2:10" x14ac:dyDescent="0.25">
      <c r="B536" s="133"/>
      <c r="C536" s="133"/>
      <c r="D536" s="133"/>
      <c r="E536" s="133"/>
      <c r="F536" s="133"/>
      <c r="G536" s="133"/>
      <c r="H536" s="133"/>
      <c r="I536" s="133"/>
      <c r="J536" s="133"/>
    </row>
    <row r="537" spans="2:10" x14ac:dyDescent="0.25">
      <c r="B537" s="105" t="s">
        <v>34</v>
      </c>
    </row>
    <row r="538" spans="2:10" x14ac:dyDescent="0.25">
      <c r="B538" s="109" t="str">
        <f>IF('Protocolo-Cenário-3'!B52="","Serão considerados os seguintes critérios, em caráter não exaustivo, que, em conjunto ou isoladamente, poderão sinalizar o fim da crise para a empresa, e demandarão ações de encerramento "&amp;"de procedimentos de crise:
Qualitativo: atendimento "&amp;"às normas;
Quantitativo: % de afetados "&amp;"em situação estável;
Publicidade: necessidade de satisfação à sociedade.",'Protocolo-Cenário-3'!B52)</f>
        <v xml:space="preserve">Serão considerados os seguintes critérios, em caráter não exaustivo, que, em conjunto ou isoladamente, poderão sinalizar o fim da crise para a empresa, e demandarão ações de encerramento de procedimentos de crise:
Qualitativo: atendimento às normas;
Quantitativo: % de afetados em situação estável;
Publicidade: necessidade de satisfação à sociedade.
</v>
      </c>
      <c r="C538" s="109"/>
      <c r="D538" s="109"/>
      <c r="E538" s="109"/>
      <c r="F538" s="109"/>
      <c r="G538" s="109"/>
      <c r="H538" s="109"/>
      <c r="I538" s="109"/>
      <c r="J538" s="109"/>
    </row>
    <row r="539" spans="2:10" x14ac:dyDescent="0.25">
      <c r="B539" s="109"/>
      <c r="C539" s="109"/>
      <c r="D539" s="109"/>
      <c r="E539" s="109"/>
      <c r="F539" s="109"/>
      <c r="G539" s="109"/>
      <c r="H539" s="109"/>
      <c r="I539" s="109"/>
      <c r="J539" s="109"/>
    </row>
    <row r="540" spans="2:10" x14ac:dyDescent="0.25">
      <c r="B540" s="109"/>
      <c r="C540" s="109"/>
      <c r="D540" s="109"/>
      <c r="E540" s="109"/>
      <c r="F540" s="109"/>
      <c r="G540" s="109"/>
      <c r="H540" s="109"/>
      <c r="I540" s="109"/>
      <c r="J540" s="109"/>
    </row>
    <row r="541" spans="2:10" x14ac:dyDescent="0.25">
      <c r="B541" s="109"/>
      <c r="C541" s="109"/>
      <c r="D541" s="109"/>
      <c r="E541" s="109"/>
      <c r="F541" s="109"/>
      <c r="G541" s="109"/>
      <c r="H541" s="109"/>
      <c r="I541" s="109"/>
      <c r="J541" s="109"/>
    </row>
    <row r="542" spans="2:10" x14ac:dyDescent="0.25">
      <c r="B542" s="109"/>
      <c r="C542" s="109"/>
      <c r="D542" s="109"/>
      <c r="E542" s="109"/>
      <c r="F542" s="109"/>
      <c r="G542" s="109"/>
      <c r="H542" s="109"/>
      <c r="I542" s="109"/>
      <c r="J542" s="109"/>
    </row>
    <row r="543" spans="2:10" x14ac:dyDescent="0.25">
      <c r="B543" s="109"/>
      <c r="C543" s="109"/>
      <c r="D543" s="109"/>
      <c r="E543" s="109"/>
      <c r="F543" s="109"/>
      <c r="G543" s="109"/>
      <c r="H543" s="109"/>
      <c r="I543" s="109"/>
      <c r="J543" s="109"/>
    </row>
    <row r="544" spans="2:10" x14ac:dyDescent="0.25">
      <c r="B544" s="109"/>
      <c r="C544" s="109"/>
      <c r="D544" s="109"/>
      <c r="E544" s="109"/>
      <c r="F544" s="109"/>
      <c r="G544" s="109"/>
      <c r="H544" s="109"/>
      <c r="I544" s="109"/>
      <c r="J544" s="109"/>
    </row>
    <row r="545" spans="2:10" x14ac:dyDescent="0.25">
      <c r="B545" s="109"/>
      <c r="C545" s="109"/>
      <c r="D545" s="109"/>
      <c r="E545" s="109"/>
      <c r="F545" s="109"/>
      <c r="G545" s="109"/>
      <c r="H545" s="109"/>
      <c r="I545" s="109"/>
      <c r="J545" s="109"/>
    </row>
    <row r="546" spans="2:10" x14ac:dyDescent="0.25">
      <c r="B546" s="109"/>
      <c r="C546" s="109"/>
      <c r="D546" s="109"/>
      <c r="E546" s="109"/>
      <c r="F546" s="109"/>
      <c r="G546" s="109"/>
      <c r="H546" s="109"/>
      <c r="I546" s="109"/>
      <c r="J546" s="109"/>
    </row>
    <row r="548" spans="2:10" x14ac:dyDescent="0.25">
      <c r="B548" s="105" t="s">
        <v>36</v>
      </c>
      <c r="G548" s="105" t="s">
        <v>145</v>
      </c>
      <c r="J548" s="127">
        <f>'Protocolo-Cenário-3'!J62</f>
        <v>2.7777777777777776E-2</v>
      </c>
    </row>
    <row r="550" spans="2:10" x14ac:dyDescent="0.25">
      <c r="B550" s="129" t="s">
        <v>33</v>
      </c>
      <c r="C550" s="129"/>
      <c r="D550" s="129"/>
      <c r="E550" s="129"/>
      <c r="F550" s="129"/>
      <c r="G550" s="129" t="s">
        <v>32</v>
      </c>
      <c r="H550" s="129"/>
      <c r="I550" s="129"/>
      <c r="J550" s="130" t="s">
        <v>31</v>
      </c>
    </row>
    <row r="551" spans="2:10" ht="62.25" customHeight="1" x14ac:dyDescent="0.25">
      <c r="B551" s="131" t="str">
        <f>'Protocolo-Cenário-3'!B64</f>
        <v>Propor encerramento da crise ao presidente do comitê pós-crise em exercício.</v>
      </c>
      <c r="C551" s="131"/>
      <c r="D551" s="131"/>
      <c r="E551" s="131"/>
      <c r="F551" s="131"/>
      <c r="G551" s="131" t="str">
        <f>'Protocolo-Cenário-3'!G64</f>
        <v>João Davi Caetano de Souza - Secretário - e-mail: jdsouza2012@minhaempresa.com - Cel: (21)984025665</v>
      </c>
      <c r="H551" s="131"/>
      <c r="I551" s="131"/>
      <c r="J551" s="134">
        <f>'Protocolo-Cenário-3'!J64</f>
        <v>1.7361111111111112E-2</v>
      </c>
    </row>
    <row r="552" spans="2:10" ht="81" customHeight="1" x14ac:dyDescent="0.25">
      <c r="B552" s="131" t="str">
        <f>'Protocolo-Cenário-3'!B65</f>
        <v>Informar que a crise está encerrada, contida ou mitigada, via rede de telefones celulares pessoais e funcionais, e via rede de e-mails pessoais e funcionais, simultaneamente, ao presidente do comitê de crise, ao Diretor-Presidente, aos demais membros do comitê.</v>
      </c>
      <c r="C552" s="131"/>
      <c r="D552" s="131"/>
      <c r="E552" s="131"/>
      <c r="F552" s="131"/>
      <c r="G552" s="131" t="str">
        <f>'Protocolo-Cenário-3'!G65</f>
        <v>João Davi Caetano de Souza - Secretário - e-mail: jdsouza2012@minhaempresa.com - Cel: (21)984025666</v>
      </c>
      <c r="H552" s="131"/>
      <c r="I552" s="131"/>
      <c r="J552" s="134">
        <f>'Protocolo-Cenário-3'!J65</f>
        <v>1.0416666666666666E-2</v>
      </c>
    </row>
    <row r="553" spans="2:10" ht="60" customHeight="1" x14ac:dyDescent="0.25">
      <c r="B553" s="131">
        <f>'Protocolo-Cenário-3'!B66</f>
        <v>0</v>
      </c>
      <c r="C553" s="131"/>
      <c r="D553" s="131"/>
      <c r="E553" s="131"/>
      <c r="F553" s="131"/>
      <c r="G553" s="131">
        <f>'Protocolo-Cenário-3'!G66</f>
        <v>0</v>
      </c>
      <c r="H553" s="131"/>
      <c r="I553" s="131"/>
      <c r="J553" s="134">
        <f>'Protocolo-Cenário-3'!J66</f>
        <v>0</v>
      </c>
    </row>
    <row r="554" spans="2:10" ht="60.75" customHeight="1" x14ac:dyDescent="0.25">
      <c r="B554" s="131">
        <f>'Protocolo-Cenário-3'!B67</f>
        <v>0</v>
      </c>
      <c r="C554" s="131"/>
      <c r="D554" s="131"/>
      <c r="E554" s="131"/>
      <c r="F554" s="131"/>
      <c r="G554" s="131">
        <f>'Protocolo-Cenário-3'!G67</f>
        <v>0</v>
      </c>
      <c r="H554" s="131"/>
      <c r="I554" s="131"/>
      <c r="J554" s="134">
        <f>'Protocolo-Cenário-3'!J67</f>
        <v>0</v>
      </c>
    </row>
    <row r="555" spans="2:10" ht="88.5" customHeight="1" x14ac:dyDescent="0.25">
      <c r="B555" s="131">
        <f>'Protocolo-Cenário-3'!B68</f>
        <v>0</v>
      </c>
      <c r="C555" s="131"/>
      <c r="D555" s="131"/>
      <c r="E555" s="131"/>
      <c r="F555" s="131"/>
      <c r="G555" s="131">
        <f>'Protocolo-Cenário-3'!G68</f>
        <v>0</v>
      </c>
      <c r="H555" s="131"/>
      <c r="I555" s="131"/>
      <c r="J555" s="134">
        <f>'Protocolo-Cenário-3'!J68</f>
        <v>0</v>
      </c>
    </row>
    <row r="556" spans="2:10" ht="63.75" customHeight="1" x14ac:dyDescent="0.25">
      <c r="B556" s="131">
        <f>'Protocolo-Cenário-3'!B69</f>
        <v>0</v>
      </c>
      <c r="C556" s="131"/>
      <c r="D556" s="131"/>
      <c r="E556" s="131"/>
      <c r="F556" s="131"/>
      <c r="G556" s="131">
        <f>'Protocolo-Cenário-3'!G69</f>
        <v>0</v>
      </c>
      <c r="H556" s="131"/>
      <c r="I556" s="131"/>
      <c r="J556" s="134">
        <f>'Protocolo-Cenário-3'!J69</f>
        <v>0</v>
      </c>
    </row>
    <row r="557" spans="2:10" x14ac:dyDescent="0.25">
      <c r="B557" s="131">
        <f>'Protocolo-Cenário-3'!B70</f>
        <v>0</v>
      </c>
      <c r="C557" s="131"/>
      <c r="D557" s="131"/>
      <c r="E557" s="131"/>
      <c r="F557" s="131"/>
      <c r="G557" s="131">
        <f>'Protocolo-Cenário-3'!G70</f>
        <v>0</v>
      </c>
      <c r="H557" s="131"/>
      <c r="I557" s="131"/>
      <c r="J557" s="134">
        <f>'Protocolo-Cenário-3'!J70</f>
        <v>0</v>
      </c>
    </row>
    <row r="558" spans="2:10" x14ac:dyDescent="0.25">
      <c r="B558" s="131">
        <f>'Protocolo-Cenário-3'!B71</f>
        <v>0</v>
      </c>
      <c r="C558" s="131"/>
      <c r="D558" s="131"/>
      <c r="E558" s="131"/>
      <c r="F558" s="131"/>
      <c r="G558" s="131">
        <f>'Protocolo-Cenário-3'!G71</f>
        <v>0</v>
      </c>
      <c r="H558" s="131"/>
      <c r="I558" s="131"/>
      <c r="J558" s="134">
        <f>'Protocolo-Cenário-3'!J71</f>
        <v>0</v>
      </c>
    </row>
    <row r="559" spans="2:10" x14ac:dyDescent="0.25">
      <c r="B559" s="131">
        <f>'Protocolo-Cenário-3'!B72</f>
        <v>0</v>
      </c>
      <c r="C559" s="131"/>
      <c r="D559" s="131"/>
      <c r="E559" s="131"/>
      <c r="F559" s="131"/>
      <c r="G559" s="131">
        <f>'Protocolo-Cenário-3'!G72</f>
        <v>0</v>
      </c>
      <c r="H559" s="131"/>
      <c r="I559" s="131"/>
      <c r="J559" s="134">
        <f>'Protocolo-Cenário-3'!J72</f>
        <v>0</v>
      </c>
    </row>
    <row r="560" spans="2:10" x14ac:dyDescent="0.25">
      <c r="B560" s="131">
        <f>'Protocolo-Cenário-3'!B73</f>
        <v>0</v>
      </c>
      <c r="C560" s="131"/>
      <c r="D560" s="131"/>
      <c r="E560" s="131"/>
      <c r="F560" s="131"/>
      <c r="G560" s="131">
        <f>'Protocolo-Cenário-3'!G73</f>
        <v>0</v>
      </c>
      <c r="H560" s="131"/>
      <c r="I560" s="131"/>
      <c r="J560" s="134">
        <f>'Protocolo-Cenário-3'!J73</f>
        <v>0</v>
      </c>
    </row>
    <row r="561" spans="2:10" x14ac:dyDescent="0.25">
      <c r="B561" s="131">
        <f>'Protocolo-Cenário-3'!B74</f>
        <v>0</v>
      </c>
      <c r="C561" s="131"/>
      <c r="D561" s="131"/>
      <c r="E561" s="131"/>
      <c r="F561" s="131"/>
      <c r="G561" s="131">
        <f>'Protocolo-Cenário-3'!G74</f>
        <v>0</v>
      </c>
      <c r="H561" s="131"/>
      <c r="I561" s="131"/>
      <c r="J561" s="134">
        <f>'Protocolo-Cenário-3'!J74</f>
        <v>0</v>
      </c>
    </row>
    <row r="562" spans="2:10" x14ac:dyDescent="0.25">
      <c r="B562" s="131">
        <f>'Protocolo-Cenário-3'!B75</f>
        <v>0</v>
      </c>
      <c r="C562" s="131"/>
      <c r="D562" s="131"/>
      <c r="E562" s="131"/>
      <c r="F562" s="131"/>
      <c r="G562" s="131">
        <f>'Protocolo-Cenário-3'!G75</f>
        <v>0</v>
      </c>
      <c r="H562" s="131"/>
      <c r="I562" s="131"/>
      <c r="J562" s="134">
        <f>'Protocolo-Cenário-3'!J75</f>
        <v>0</v>
      </c>
    </row>
    <row r="563" spans="2:10" x14ac:dyDescent="0.25">
      <c r="B563" s="131">
        <f>'Protocolo-Cenário-3'!B76</f>
        <v>0</v>
      </c>
      <c r="C563" s="131"/>
      <c r="D563" s="131"/>
      <c r="E563" s="131"/>
      <c r="F563" s="131"/>
      <c r="G563" s="131">
        <f>'Protocolo-Cenário-3'!G76</f>
        <v>0</v>
      </c>
      <c r="H563" s="131"/>
      <c r="I563" s="131"/>
      <c r="J563" s="134">
        <f>'Protocolo-Cenário-3'!J76</f>
        <v>0</v>
      </c>
    </row>
    <row r="564" spans="2:10" x14ac:dyDescent="0.25">
      <c r="B564" s="131">
        <f>'Protocolo-Cenário-3'!B77</f>
        <v>0</v>
      </c>
      <c r="C564" s="131"/>
      <c r="D564" s="131"/>
      <c r="E564" s="131"/>
      <c r="F564" s="131"/>
      <c r="G564" s="131">
        <f>'Protocolo-Cenário-3'!G77</f>
        <v>0</v>
      </c>
      <c r="H564" s="131"/>
      <c r="I564" s="131"/>
      <c r="J564" s="134">
        <f>'Protocolo-Cenário-3'!J77</f>
        <v>0</v>
      </c>
    </row>
    <row r="565" spans="2:10" x14ac:dyDescent="0.25">
      <c r="B565" s="131">
        <f>'Protocolo-Cenário-3'!B78</f>
        <v>0</v>
      </c>
      <c r="C565" s="131"/>
      <c r="D565" s="131"/>
      <c r="E565" s="131"/>
      <c r="F565" s="131"/>
      <c r="G565" s="131">
        <f>'Protocolo-Cenário-3'!G78</f>
        <v>0</v>
      </c>
      <c r="H565" s="131"/>
      <c r="I565" s="131"/>
      <c r="J565" s="134">
        <f>'Protocolo-Cenário-3'!J78</f>
        <v>0</v>
      </c>
    </row>
    <row r="566" spans="2:10" x14ac:dyDescent="0.25">
      <c r="B566" s="131">
        <f>'Protocolo-Cenário-3'!B79</f>
        <v>0</v>
      </c>
      <c r="C566" s="131"/>
      <c r="D566" s="131"/>
      <c r="E566" s="131"/>
      <c r="F566" s="131"/>
      <c r="G566" s="131">
        <f>'Protocolo-Cenário-3'!G79</f>
        <v>0</v>
      </c>
      <c r="H566" s="131"/>
      <c r="I566" s="131"/>
      <c r="J566" s="134">
        <f>'Protocolo-Cenário-3'!J79</f>
        <v>0</v>
      </c>
    </row>
    <row r="567" spans="2:10" x14ac:dyDescent="0.25">
      <c r="B567" s="131">
        <f>'Protocolo-Cenário-3'!B80</f>
        <v>0</v>
      </c>
      <c r="C567" s="131"/>
      <c r="D567" s="131"/>
      <c r="E567" s="131"/>
      <c r="F567" s="131"/>
      <c r="G567" s="131">
        <f>'Protocolo-Cenário-3'!G80</f>
        <v>0</v>
      </c>
      <c r="H567" s="131"/>
      <c r="I567" s="131"/>
      <c r="J567" s="134">
        <f>'Protocolo-Cenário-3'!J80</f>
        <v>0</v>
      </c>
    </row>
    <row r="568" spans="2:10" x14ac:dyDescent="0.25">
      <c r="B568" s="131">
        <f>'Protocolo-Cenário-3'!B81</f>
        <v>0</v>
      </c>
      <c r="C568" s="131"/>
      <c r="D568" s="131"/>
      <c r="E568" s="131"/>
      <c r="F568" s="131"/>
      <c r="G568" s="131">
        <f>'Protocolo-Cenário-3'!G81</f>
        <v>0</v>
      </c>
      <c r="H568" s="131"/>
      <c r="I568" s="131"/>
      <c r="J568" s="134">
        <f>'Protocolo-Cenário-3'!J81</f>
        <v>0</v>
      </c>
    </row>
    <row r="569" spans="2:10" x14ac:dyDescent="0.25">
      <c r="B569" s="131">
        <f>'Protocolo-Cenário-3'!B82</f>
        <v>0</v>
      </c>
      <c r="C569" s="131"/>
      <c r="D569" s="131"/>
      <c r="E569" s="131"/>
      <c r="F569" s="131"/>
      <c r="G569" s="131">
        <f>'Protocolo-Cenário-3'!G82</f>
        <v>0</v>
      </c>
      <c r="H569" s="131"/>
      <c r="I569" s="131"/>
      <c r="J569" s="134">
        <f>'Protocolo-Cenário-3'!J82</f>
        <v>0</v>
      </c>
    </row>
    <row r="570" spans="2:10" x14ac:dyDescent="0.25">
      <c r="B570" s="131">
        <f>'Protocolo-Cenário-3'!B83</f>
        <v>0</v>
      </c>
      <c r="C570" s="131"/>
      <c r="D570" s="131"/>
      <c r="E570" s="131"/>
      <c r="F570" s="131"/>
      <c r="G570" s="131">
        <f>'Protocolo-Cenário-3'!G83</f>
        <v>0</v>
      </c>
      <c r="H570" s="131"/>
      <c r="I570" s="131"/>
      <c r="J570" s="134">
        <f>'Protocolo-Cenário-3'!J83</f>
        <v>0</v>
      </c>
    </row>
    <row r="571" spans="2:10" x14ac:dyDescent="0.25">
      <c r="B571" s="131">
        <f>'Protocolo-Cenário-3'!B84</f>
        <v>0</v>
      </c>
      <c r="C571" s="131"/>
      <c r="D571" s="131"/>
      <c r="E571" s="131"/>
      <c r="F571" s="131"/>
      <c r="G571" s="131">
        <f>'Protocolo-Cenário-3'!G84</f>
        <v>0</v>
      </c>
      <c r="H571" s="131"/>
      <c r="I571" s="131"/>
      <c r="J571" s="134">
        <f>'Protocolo-Cenário-3'!J84</f>
        <v>0</v>
      </c>
    </row>
    <row r="572" spans="2:10" x14ac:dyDescent="0.25">
      <c r="B572" s="131">
        <f>'Protocolo-Cenário-3'!B85</f>
        <v>0</v>
      </c>
      <c r="C572" s="131"/>
      <c r="D572" s="131"/>
      <c r="E572" s="131"/>
      <c r="F572" s="131"/>
      <c r="G572" s="131">
        <f>'Protocolo-Cenário-3'!G85</f>
        <v>0</v>
      </c>
      <c r="H572" s="131"/>
      <c r="I572" s="131"/>
      <c r="J572" s="134">
        <f>'Protocolo-Cenário-3'!J85</f>
        <v>0</v>
      </c>
    </row>
    <row r="573" spans="2:10" x14ac:dyDescent="0.25">
      <c r="B573" s="131">
        <f>'Protocolo-Cenário-3'!B86</f>
        <v>0</v>
      </c>
      <c r="C573" s="131"/>
      <c r="D573" s="131"/>
      <c r="E573" s="131"/>
      <c r="F573" s="131"/>
      <c r="G573" s="131">
        <f>'Protocolo-Cenário-3'!G86</f>
        <v>0</v>
      </c>
      <c r="H573" s="131"/>
      <c r="I573" s="131"/>
      <c r="J573" s="134">
        <f>'Protocolo-Cenário-3'!J86</f>
        <v>0</v>
      </c>
    </row>
    <row r="574" spans="2:10" x14ac:dyDescent="0.25">
      <c r="B574" s="131">
        <f>'Protocolo-Cenário-3'!B87</f>
        <v>0</v>
      </c>
      <c r="C574" s="131"/>
      <c r="D574" s="131"/>
      <c r="E574" s="131"/>
      <c r="F574" s="131"/>
      <c r="G574" s="131">
        <f>'Protocolo-Cenário-3'!G87</f>
        <v>0</v>
      </c>
      <c r="H574" s="131"/>
      <c r="I574" s="131"/>
      <c r="J574" s="134">
        <f>'Protocolo-Cenário-3'!J87</f>
        <v>0</v>
      </c>
    </row>
    <row r="575" spans="2:10" x14ac:dyDescent="0.25">
      <c r="B575" s="131">
        <f>'Protocolo-Cenário-3'!B88</f>
        <v>0</v>
      </c>
      <c r="C575" s="131"/>
      <c r="D575" s="131"/>
      <c r="E575" s="131"/>
      <c r="F575" s="131"/>
      <c r="G575" s="131">
        <f>'Protocolo-Cenário-3'!G88</f>
        <v>0</v>
      </c>
      <c r="H575" s="131"/>
      <c r="I575" s="131"/>
      <c r="J575" s="134">
        <f>'Protocolo-Cenário-3'!J88</f>
        <v>0</v>
      </c>
    </row>
    <row r="576" spans="2:10" x14ac:dyDescent="0.25">
      <c r="B576" s="131">
        <f>'Protocolo-Cenário-3'!B89</f>
        <v>0</v>
      </c>
      <c r="C576" s="131"/>
      <c r="D576" s="131"/>
      <c r="E576" s="131"/>
      <c r="F576" s="131"/>
      <c r="G576" s="131">
        <f>'Protocolo-Cenário-3'!G89</f>
        <v>0</v>
      </c>
      <c r="H576" s="131"/>
      <c r="I576" s="131"/>
      <c r="J576" s="134">
        <f>'Protocolo-Cenário-3'!J89</f>
        <v>0</v>
      </c>
    </row>
    <row r="578" spans="2:10" x14ac:dyDescent="0.25">
      <c r="B578" s="105" t="s">
        <v>42</v>
      </c>
    </row>
    <row r="579" spans="2:10" x14ac:dyDescent="0.25">
      <c r="B579" s="105" t="s">
        <v>27</v>
      </c>
    </row>
    <row r="580" spans="2:10" x14ac:dyDescent="0.25">
      <c r="B580" s="109" t="str">
        <f>IF('Protocolo-Cenário-4'!B6="","Este documento contém o protocolo que a "&amp;'Comitê de Crise'!F4&amp;" deve seguir em resposta a situações definidas como incidente crítico ou crise, correspondendo ao cenário 4 descritos"&amp;" neste Plano de Gerenciamento de Crise.
Os objetivos esperados"&amp;" com a execução do protocolo compreendem gerenciar a resposta a crise, coordenando os esforços de solucioná-la por parte das áreas-fim da empresa, bem"&amp;" como atuando na qualidade de elo técnico com outros órgãos chamados a responder à situação.",'Protocolo-Cenário-4'!B6)</f>
        <v xml:space="preserve">Este documento contém o protocolo que a Minha Empresa de Teste S.A. deve seguir em resposta a situações definidas como incidente crítico ou crise, correspondendo ao cenário 4 descritos neste Plano de Gerenciamento de Crise.
Os objetivos esperados com a execução do protocolo compreendem gerenciar a resposta a crise, coordenando os esforços de solucioná-la por parte das áreas-fim da empresa, bem como atuando na qualidade de elo técnico com outros órgãos chamados a responder à situação.
</v>
      </c>
      <c r="C580" s="109"/>
      <c r="D580" s="109"/>
      <c r="E580" s="109"/>
      <c r="F580" s="109"/>
      <c r="G580" s="109"/>
      <c r="H580" s="109"/>
      <c r="I580" s="109"/>
      <c r="J580" s="109"/>
    </row>
    <row r="581" spans="2:10" x14ac:dyDescent="0.25">
      <c r="B581" s="109"/>
      <c r="C581" s="109"/>
      <c r="D581" s="109"/>
      <c r="E581" s="109"/>
      <c r="F581" s="109"/>
      <c r="G581" s="109"/>
      <c r="H581" s="109"/>
      <c r="I581" s="109"/>
      <c r="J581" s="109"/>
    </row>
    <row r="582" spans="2:10" x14ac:dyDescent="0.25">
      <c r="B582" s="109"/>
      <c r="C582" s="109"/>
      <c r="D582" s="109"/>
      <c r="E582" s="109"/>
      <c r="F582" s="109"/>
      <c r="G582" s="109"/>
      <c r="H582" s="109"/>
      <c r="I582" s="109"/>
      <c r="J582" s="109"/>
    </row>
    <row r="583" spans="2:10" x14ac:dyDescent="0.25">
      <c r="B583" s="109"/>
      <c r="C583" s="109"/>
      <c r="D583" s="109"/>
      <c r="E583" s="109"/>
      <c r="F583" s="109"/>
      <c r="G583" s="109"/>
      <c r="H583" s="109"/>
      <c r="I583" s="109"/>
      <c r="J583" s="109"/>
    </row>
    <row r="584" spans="2:10" x14ac:dyDescent="0.25">
      <c r="B584" s="109"/>
      <c r="C584" s="109"/>
      <c r="D584" s="109"/>
      <c r="E584" s="109"/>
      <c r="F584" s="109"/>
      <c r="G584" s="109"/>
      <c r="H584" s="109"/>
      <c r="I584" s="109"/>
      <c r="J584" s="109"/>
    </row>
    <row r="585" spans="2:10" x14ac:dyDescent="0.25">
      <c r="B585" s="109"/>
      <c r="C585" s="109"/>
      <c r="D585" s="109"/>
      <c r="E585" s="109"/>
      <c r="F585" s="109"/>
      <c r="G585" s="109"/>
      <c r="H585" s="109"/>
      <c r="I585" s="109"/>
      <c r="J585" s="109"/>
    </row>
    <row r="586" spans="2:10" x14ac:dyDescent="0.25">
      <c r="B586" s="109"/>
      <c r="C586" s="109"/>
      <c r="D586" s="109"/>
      <c r="E586" s="109"/>
      <c r="F586" s="109"/>
      <c r="G586" s="109"/>
      <c r="H586" s="109"/>
      <c r="I586" s="109"/>
      <c r="J586" s="109"/>
    </row>
    <row r="588" spans="2:10" x14ac:dyDescent="0.25">
      <c r="B588" s="105" t="s">
        <v>28</v>
      </c>
    </row>
    <row r="589" spans="2:10" x14ac:dyDescent="0.25">
      <c r="B589" s="105" t="s">
        <v>29</v>
      </c>
    </row>
    <row r="590" spans="2:10" x14ac:dyDescent="0.25">
      <c r="B590" s="111" t="str">
        <f>IF('Protocolo-Cenário-4'!B16="","A necessidade de ativação deste protocolo inicia-se com o recebimento de informações sobre incidentes críticos relativos ao cenário 4 enviadas "&amp;"ao Secretário do Comitê de Crise atravé de e-mail ou ligação telefônica, para análise e providências.",'Protocolo-Cenário-4'!B16)</f>
        <v>A necessidade de ativação deste protocolo inicia-se com o recebimento de informações sobre incidentes críticos relativos ao cenário 4 enviadas ao Secrtário do Comitê de Crise através de e-mail ou ligação telefônica, para análise e providências.</v>
      </c>
      <c r="C590" s="111"/>
      <c r="D590" s="111"/>
      <c r="E590" s="111"/>
      <c r="F590" s="111"/>
      <c r="G590" s="111"/>
      <c r="H590" s="111"/>
      <c r="I590" s="111"/>
      <c r="J590" s="111"/>
    </row>
    <row r="591" spans="2:10" x14ac:dyDescent="0.25">
      <c r="B591" s="111"/>
      <c r="C591" s="111"/>
      <c r="D591" s="111"/>
      <c r="E591" s="111"/>
      <c r="F591" s="111"/>
      <c r="G591" s="111"/>
      <c r="H591" s="111"/>
      <c r="I591" s="111"/>
      <c r="J591" s="111"/>
    </row>
    <row r="592" spans="2:10" x14ac:dyDescent="0.25">
      <c r="B592" s="111"/>
      <c r="C592" s="111"/>
      <c r="D592" s="111"/>
      <c r="E592" s="111"/>
      <c r="F592" s="111"/>
      <c r="G592" s="111"/>
      <c r="H592" s="111"/>
      <c r="I592" s="111"/>
      <c r="J592" s="111"/>
    </row>
    <row r="593" spans="2:10" x14ac:dyDescent="0.25">
      <c r="B593" s="111"/>
      <c r="C593" s="111"/>
      <c r="D593" s="111"/>
      <c r="E593" s="111"/>
      <c r="F593" s="111"/>
      <c r="G593" s="111"/>
      <c r="H593" s="111"/>
      <c r="I593" s="111"/>
      <c r="J593" s="111"/>
    </row>
    <row r="594" spans="2:10" x14ac:dyDescent="0.25">
      <c r="B594" s="111"/>
      <c r="C594" s="111"/>
      <c r="D594" s="111"/>
      <c r="E594" s="111"/>
      <c r="F594" s="111"/>
      <c r="G594" s="111"/>
      <c r="H594" s="111"/>
      <c r="I594" s="111"/>
      <c r="J594" s="111"/>
    </row>
    <row r="596" spans="2:10" x14ac:dyDescent="0.25">
      <c r="B596" s="105" t="s">
        <v>30</v>
      </c>
      <c r="G596" s="105" t="s">
        <v>145</v>
      </c>
      <c r="J596" s="127">
        <f>'Protocolo-Cenário-4'!J22</f>
        <v>2.7777777777777776E-2</v>
      </c>
    </row>
    <row r="598" spans="2:10" x14ac:dyDescent="0.25">
      <c r="B598" s="135" t="s">
        <v>33</v>
      </c>
      <c r="C598" s="136"/>
      <c r="D598" s="136"/>
      <c r="E598" s="136"/>
      <c r="F598" s="137"/>
      <c r="G598" s="129" t="s">
        <v>32</v>
      </c>
      <c r="H598" s="129"/>
      <c r="I598" s="129"/>
      <c r="J598" s="130" t="s">
        <v>31</v>
      </c>
    </row>
    <row r="599" spans="2:10" ht="58.5" customHeight="1" x14ac:dyDescent="0.25">
      <c r="B599" s="131" t="str">
        <f>'Protocolo-Cenário-4'!B24</f>
        <v>Validar acionamento do comitê de crise com presidente do comitê.</v>
      </c>
      <c r="C599" s="131"/>
      <c r="D599" s="131"/>
      <c r="E599" s="131"/>
      <c r="F599" s="131"/>
      <c r="G599" s="131" t="str">
        <f>'Protocolo-Cenário-4'!G24</f>
        <v>João Davi Caetano de Souza - Secretário - e-mail: jdsouza2012@minhaempresa.com - Cel: (21)984025665</v>
      </c>
      <c r="H599" s="131"/>
      <c r="I599" s="131"/>
      <c r="J599" s="134">
        <f>'Protocolo-Cenário-4'!J24</f>
        <v>1.7361111111111112E-2</v>
      </c>
    </row>
    <row r="600" spans="2:10" ht="75" customHeight="1" x14ac:dyDescent="0.25">
      <c r="B600" s="131" t="str">
        <f>'Protocolo-Cenário-4'!B25</f>
        <v>Informar que há uma crise estabelecida, via rede de telefones celulares pessoais e funcionais, e via rede de e-mails pessoais e funcionais, simultaneamente, ao presidente do comitê de crise, ao Diretor-Presidente, aos demais membros do Comitê de Crise.</v>
      </c>
      <c r="C600" s="131"/>
      <c r="D600" s="131"/>
      <c r="E600" s="131"/>
      <c r="F600" s="131"/>
      <c r="G600" s="131" t="str">
        <f>'Protocolo-Cenário-4'!G25</f>
        <v>João Davi Caetano de Souza - Secretário - e-mail: jdsouza2012@minhaempresa.com - Cel: (21)984025666</v>
      </c>
      <c r="H600" s="131"/>
      <c r="I600" s="131"/>
      <c r="J600" s="134">
        <f>'Protocolo-Cenário-4'!J25</f>
        <v>1.0416666666666666E-2</v>
      </c>
    </row>
    <row r="601" spans="2:10" ht="63" customHeight="1" x14ac:dyDescent="0.25">
      <c r="B601" s="131">
        <f>'Protocolo-Cenário-4'!B26</f>
        <v>0</v>
      </c>
      <c r="C601" s="131"/>
      <c r="D601" s="131"/>
      <c r="E601" s="131"/>
      <c r="F601" s="131"/>
      <c r="G601" s="131">
        <f>'Protocolo-Cenário-4'!G26</f>
        <v>0</v>
      </c>
      <c r="H601" s="131"/>
      <c r="I601" s="131"/>
      <c r="J601" s="134">
        <f>'Protocolo-Cenário-4'!J26</f>
        <v>0</v>
      </c>
    </row>
    <row r="602" spans="2:10" ht="87" customHeight="1" x14ac:dyDescent="0.25">
      <c r="B602" s="131">
        <f>'Protocolo-Cenário-4'!B27</f>
        <v>0</v>
      </c>
      <c r="C602" s="131"/>
      <c r="D602" s="131"/>
      <c r="E602" s="131"/>
      <c r="F602" s="131"/>
      <c r="G602" s="131">
        <f>'Protocolo-Cenário-4'!G27</f>
        <v>0</v>
      </c>
      <c r="H602" s="131"/>
      <c r="I602" s="131"/>
      <c r="J602" s="134">
        <f>'Protocolo-Cenário-4'!J27</f>
        <v>0</v>
      </c>
    </row>
    <row r="603" spans="2:10" ht="60.75" customHeight="1" x14ac:dyDescent="0.25">
      <c r="B603" s="131">
        <f>'Protocolo-Cenário-4'!B28</f>
        <v>0</v>
      </c>
      <c r="C603" s="131"/>
      <c r="D603" s="131"/>
      <c r="E603" s="131"/>
      <c r="F603" s="131"/>
      <c r="G603" s="131">
        <f>'Protocolo-Cenário-4'!G28</f>
        <v>0</v>
      </c>
      <c r="H603" s="131"/>
      <c r="I603" s="131"/>
      <c r="J603" s="134">
        <f>'Protocolo-Cenário-4'!J28</f>
        <v>0</v>
      </c>
    </row>
    <row r="604" spans="2:10" ht="94.5" customHeight="1" x14ac:dyDescent="0.25">
      <c r="B604" s="131">
        <f>'Protocolo-Cenário-4'!B29</f>
        <v>0</v>
      </c>
      <c r="C604" s="131"/>
      <c r="D604" s="131"/>
      <c r="E604" s="131"/>
      <c r="F604" s="131"/>
      <c r="G604" s="131">
        <f>'Protocolo-Cenário-4'!G29</f>
        <v>0</v>
      </c>
      <c r="H604" s="131"/>
      <c r="I604" s="131"/>
      <c r="J604" s="134">
        <f>'Protocolo-Cenário-4'!J29</f>
        <v>0</v>
      </c>
    </row>
    <row r="605" spans="2:10" ht="63" customHeight="1" x14ac:dyDescent="0.25">
      <c r="B605" s="131">
        <f>'Protocolo-Cenário-4'!B30</f>
        <v>0</v>
      </c>
      <c r="C605" s="131"/>
      <c r="D605" s="131"/>
      <c r="E605" s="131"/>
      <c r="F605" s="131"/>
      <c r="G605" s="131">
        <f>'Protocolo-Cenário-4'!G30</f>
        <v>0</v>
      </c>
      <c r="H605" s="131"/>
      <c r="I605" s="131"/>
      <c r="J605" s="134">
        <f>'Protocolo-Cenário-4'!J30</f>
        <v>0</v>
      </c>
    </row>
    <row r="606" spans="2:10" ht="137.25" customHeight="1" x14ac:dyDescent="0.25">
      <c r="B606" s="131">
        <f>'Protocolo-Cenário-4'!B31</f>
        <v>0</v>
      </c>
      <c r="C606" s="131"/>
      <c r="D606" s="131"/>
      <c r="E606" s="131"/>
      <c r="F606" s="131"/>
      <c r="G606" s="131">
        <f>'Protocolo-Cenário-4'!G31</f>
        <v>0</v>
      </c>
      <c r="H606" s="131"/>
      <c r="I606" s="131"/>
      <c r="J606" s="134">
        <f>'Protocolo-Cenário-4'!J31</f>
        <v>0</v>
      </c>
    </row>
    <row r="607" spans="2:10" ht="64.5" customHeight="1" x14ac:dyDescent="0.25">
      <c r="B607" s="131">
        <f>'Protocolo-Cenário-4'!B32</f>
        <v>0</v>
      </c>
      <c r="C607" s="131"/>
      <c r="D607" s="131"/>
      <c r="E607" s="131"/>
      <c r="F607" s="131"/>
      <c r="G607" s="131">
        <f>'Protocolo-Cenário-4'!G32</f>
        <v>0</v>
      </c>
      <c r="H607" s="131"/>
      <c r="I607" s="131"/>
      <c r="J607" s="134">
        <f>'Protocolo-Cenário-4'!J32</f>
        <v>0</v>
      </c>
    </row>
    <row r="608" spans="2:10" x14ac:dyDescent="0.25">
      <c r="B608" s="131">
        <f>'Protocolo-Cenário-4'!B33</f>
        <v>0</v>
      </c>
      <c r="C608" s="131"/>
      <c r="D608" s="131"/>
      <c r="E608" s="131"/>
      <c r="F608" s="131"/>
      <c r="G608" s="131">
        <f>'Protocolo-Cenário-4'!G33</f>
        <v>0</v>
      </c>
      <c r="H608" s="131"/>
      <c r="I608" s="131"/>
      <c r="J608" s="134">
        <f>'Protocolo-Cenário-4'!J33</f>
        <v>0</v>
      </c>
    </row>
    <row r="609" spans="2:10" x14ac:dyDescent="0.25">
      <c r="B609" s="131">
        <f>'Protocolo-Cenário-4'!B34</f>
        <v>0</v>
      </c>
      <c r="C609" s="131"/>
      <c r="D609" s="131"/>
      <c r="E609" s="131"/>
      <c r="F609" s="131"/>
      <c r="G609" s="131">
        <f>'Protocolo-Cenário-4'!G34</f>
        <v>0</v>
      </c>
      <c r="H609" s="131"/>
      <c r="I609" s="131"/>
      <c r="J609" s="134">
        <f>'Protocolo-Cenário-4'!J34</f>
        <v>0</v>
      </c>
    </row>
    <row r="610" spans="2:10" x14ac:dyDescent="0.25">
      <c r="B610" s="131">
        <f>'Protocolo-Cenário-4'!B35</f>
        <v>0</v>
      </c>
      <c r="C610" s="131"/>
      <c r="D610" s="131"/>
      <c r="E610" s="131"/>
      <c r="F610" s="131"/>
      <c r="G610" s="131">
        <f>'Protocolo-Cenário-4'!G35</f>
        <v>0</v>
      </c>
      <c r="H610" s="131"/>
      <c r="I610" s="131"/>
      <c r="J610" s="134">
        <f>'Protocolo-Cenário-4'!J35</f>
        <v>0</v>
      </c>
    </row>
    <row r="611" spans="2:10" x14ac:dyDescent="0.25">
      <c r="B611" s="131">
        <f>'Protocolo-Cenário-4'!B36</f>
        <v>0</v>
      </c>
      <c r="C611" s="131"/>
      <c r="D611" s="131"/>
      <c r="E611" s="131"/>
      <c r="F611" s="131"/>
      <c r="G611" s="131">
        <f>'Protocolo-Cenário-4'!G36</f>
        <v>0</v>
      </c>
      <c r="H611" s="131"/>
      <c r="I611" s="131"/>
      <c r="J611" s="134">
        <f>'Protocolo-Cenário-4'!J36</f>
        <v>0</v>
      </c>
    </row>
    <row r="612" spans="2:10" x14ac:dyDescent="0.25">
      <c r="B612" s="131">
        <f>'Protocolo-Cenário-4'!B37</f>
        <v>0</v>
      </c>
      <c r="C612" s="131"/>
      <c r="D612" s="131"/>
      <c r="E612" s="131"/>
      <c r="F612" s="131"/>
      <c r="G612" s="131">
        <f>'Protocolo-Cenário-4'!G37</f>
        <v>0</v>
      </c>
      <c r="H612" s="131"/>
      <c r="I612" s="131"/>
      <c r="J612" s="134">
        <f>'Protocolo-Cenário-4'!J37</f>
        <v>0</v>
      </c>
    </row>
    <row r="613" spans="2:10" x14ac:dyDescent="0.25">
      <c r="B613" s="131">
        <f>'Protocolo-Cenário-4'!B38</f>
        <v>0</v>
      </c>
      <c r="C613" s="131"/>
      <c r="D613" s="131"/>
      <c r="E613" s="131"/>
      <c r="F613" s="131"/>
      <c r="G613" s="131">
        <f>'Protocolo-Cenário-4'!G38</f>
        <v>0</v>
      </c>
      <c r="H613" s="131"/>
      <c r="I613" s="131"/>
      <c r="J613" s="134">
        <f>'Protocolo-Cenário-4'!J38</f>
        <v>0</v>
      </c>
    </row>
    <row r="614" spans="2:10" x14ac:dyDescent="0.25">
      <c r="B614" s="131">
        <f>'Protocolo-Cenário-4'!B39</f>
        <v>0</v>
      </c>
      <c r="C614" s="131"/>
      <c r="D614" s="131"/>
      <c r="E614" s="131"/>
      <c r="F614" s="131"/>
      <c r="G614" s="131">
        <f>'Protocolo-Cenário-4'!G39</f>
        <v>0</v>
      </c>
      <c r="H614" s="131"/>
      <c r="I614" s="131"/>
      <c r="J614" s="134">
        <f>'Protocolo-Cenário-4'!J39</f>
        <v>0</v>
      </c>
    </row>
    <row r="615" spans="2:10" x14ac:dyDescent="0.25">
      <c r="B615" s="131">
        <f>'Protocolo-Cenário-4'!B40</f>
        <v>0</v>
      </c>
      <c r="C615" s="131"/>
      <c r="D615" s="131"/>
      <c r="E615" s="131"/>
      <c r="F615" s="131"/>
      <c r="G615" s="131">
        <f>'Protocolo-Cenário-4'!G40</f>
        <v>0</v>
      </c>
      <c r="H615" s="131"/>
      <c r="I615" s="131"/>
      <c r="J615" s="134">
        <f>'Protocolo-Cenário-4'!J40</f>
        <v>0</v>
      </c>
    </row>
    <row r="616" spans="2:10" x14ac:dyDescent="0.25">
      <c r="B616" s="131">
        <f>'Protocolo-Cenário-4'!B41</f>
        <v>0</v>
      </c>
      <c r="C616" s="131"/>
      <c r="D616" s="131"/>
      <c r="E616" s="131"/>
      <c r="F616" s="131"/>
      <c r="G616" s="131">
        <f>'Protocolo-Cenário-4'!G41</f>
        <v>0</v>
      </c>
      <c r="H616" s="131"/>
      <c r="I616" s="131"/>
      <c r="J616" s="134">
        <f>'Protocolo-Cenário-4'!J41</f>
        <v>0</v>
      </c>
    </row>
    <row r="617" spans="2:10" x14ac:dyDescent="0.25">
      <c r="B617" s="131">
        <f>'Protocolo-Cenário-4'!B42</f>
        <v>0</v>
      </c>
      <c r="C617" s="131"/>
      <c r="D617" s="131"/>
      <c r="E617" s="131"/>
      <c r="F617" s="131"/>
      <c r="G617" s="131">
        <f>'Protocolo-Cenário-4'!G42</f>
        <v>0</v>
      </c>
      <c r="H617" s="131"/>
      <c r="I617" s="131"/>
      <c r="J617" s="134">
        <f>'Protocolo-Cenário-4'!J42</f>
        <v>0</v>
      </c>
    </row>
    <row r="618" spans="2:10" x14ac:dyDescent="0.25">
      <c r="B618" s="131">
        <f>'Protocolo-Cenário-4'!B43</f>
        <v>0</v>
      </c>
      <c r="C618" s="131"/>
      <c r="D618" s="131"/>
      <c r="E618" s="131"/>
      <c r="F618" s="131"/>
      <c r="G618" s="131">
        <f>'Protocolo-Cenário-4'!G43</f>
        <v>0</v>
      </c>
      <c r="H618" s="131"/>
      <c r="I618" s="131"/>
      <c r="J618" s="134">
        <f>'Protocolo-Cenário-4'!J43</f>
        <v>0</v>
      </c>
    </row>
    <row r="619" spans="2:10" x14ac:dyDescent="0.25">
      <c r="B619" s="131">
        <f>'Protocolo-Cenário-4'!B44</f>
        <v>0</v>
      </c>
      <c r="C619" s="131"/>
      <c r="D619" s="131"/>
      <c r="E619" s="131"/>
      <c r="F619" s="131"/>
      <c r="G619" s="131">
        <f>'Protocolo-Cenário-4'!G44</f>
        <v>0</v>
      </c>
      <c r="H619" s="131"/>
      <c r="I619" s="131"/>
      <c r="J619" s="134">
        <f>'Protocolo-Cenário-4'!J44</f>
        <v>0</v>
      </c>
    </row>
    <row r="620" spans="2:10" x14ac:dyDescent="0.25">
      <c r="B620" s="131">
        <f>'Protocolo-Cenário-4'!B45</f>
        <v>0</v>
      </c>
      <c r="C620" s="131"/>
      <c r="D620" s="131"/>
      <c r="E620" s="131"/>
      <c r="F620" s="131"/>
      <c r="G620" s="131">
        <f>'Protocolo-Cenário-4'!G45</f>
        <v>0</v>
      </c>
      <c r="H620" s="131"/>
      <c r="I620" s="131"/>
      <c r="J620" s="134">
        <f>'Protocolo-Cenário-4'!J45</f>
        <v>0</v>
      </c>
    </row>
    <row r="621" spans="2:10" x14ac:dyDescent="0.25">
      <c r="B621" s="131">
        <f>'Protocolo-Cenário-4'!B46</f>
        <v>0</v>
      </c>
      <c r="C621" s="131"/>
      <c r="D621" s="131"/>
      <c r="E621" s="131"/>
      <c r="F621" s="131"/>
      <c r="G621" s="131">
        <f>'Protocolo-Cenário-4'!G46</f>
        <v>0</v>
      </c>
      <c r="H621" s="131"/>
      <c r="I621" s="131"/>
      <c r="J621" s="134">
        <f>'Protocolo-Cenário-4'!J46</f>
        <v>0</v>
      </c>
    </row>
    <row r="622" spans="2:10" x14ac:dyDescent="0.25">
      <c r="B622" s="131">
        <f>'Protocolo-Cenário-4'!B47</f>
        <v>0</v>
      </c>
      <c r="C622" s="131"/>
      <c r="D622" s="131"/>
      <c r="E622" s="131"/>
      <c r="F622" s="131"/>
      <c r="G622" s="131">
        <f>'Protocolo-Cenário-4'!G47</f>
        <v>0</v>
      </c>
      <c r="H622" s="131"/>
      <c r="I622" s="131"/>
      <c r="J622" s="134">
        <f>'Protocolo-Cenário-4'!J47</f>
        <v>0</v>
      </c>
    </row>
    <row r="623" spans="2:10" x14ac:dyDescent="0.25">
      <c r="B623" s="131">
        <f>'Protocolo-Cenário-4'!B48</f>
        <v>0</v>
      </c>
      <c r="C623" s="131"/>
      <c r="D623" s="131"/>
      <c r="E623" s="131"/>
      <c r="F623" s="131"/>
      <c r="G623" s="131">
        <f>'Protocolo-Cenário-4'!G48</f>
        <v>0</v>
      </c>
      <c r="H623" s="131"/>
      <c r="I623" s="131"/>
      <c r="J623" s="134">
        <f>'Protocolo-Cenário-4'!J48</f>
        <v>0</v>
      </c>
    </row>
    <row r="624" spans="2:10" x14ac:dyDescent="0.25">
      <c r="B624" s="131">
        <f>'Protocolo-Cenário-4'!B49</f>
        <v>0</v>
      </c>
      <c r="C624" s="131"/>
      <c r="D624" s="131"/>
      <c r="E624" s="131"/>
      <c r="F624" s="131"/>
      <c r="G624" s="131">
        <f>'Protocolo-Cenário-4'!G49</f>
        <v>0</v>
      </c>
      <c r="H624" s="131"/>
      <c r="I624" s="131"/>
      <c r="J624" s="134">
        <f>'Protocolo-Cenário-4'!J49</f>
        <v>0</v>
      </c>
    </row>
    <row r="625" spans="2:10" x14ac:dyDescent="0.25">
      <c r="B625" s="133"/>
      <c r="C625" s="133"/>
      <c r="D625" s="133"/>
      <c r="E625" s="133"/>
      <c r="F625" s="133"/>
      <c r="G625" s="133"/>
      <c r="H625" s="133"/>
      <c r="I625" s="133"/>
      <c r="J625" s="133"/>
    </row>
    <row r="626" spans="2:10" x14ac:dyDescent="0.25">
      <c r="B626" s="105" t="s">
        <v>34</v>
      </c>
    </row>
    <row r="627" spans="2:10" x14ac:dyDescent="0.25">
      <c r="B627" s="109" t="str">
        <f>IF('Protocolo-Cenário-4'!B52="","Serão considerados os seguintes critérios, em caráter não exaustivo, que, em conjunto ou isoladamente, poderão sinalizar o fim da crise para a empresa, e demandarão ações "&amp;"de encerramento de procedimentos de crise:
Qualitativo: "&amp;"atendimento às normas;
Quantitativo:"&amp;" % de afetados em situação estável;
Publicidade: necessidade de satisfação à sociedade.",'Protocolo-Cenário-4'!B52)</f>
        <v xml:space="preserve">Serão considerados os seguintes critérios, em caráter não exaustivo, que, em conjunto ou isoladamente, poderão sinalizar o fim da crise para a empresa, e demandarão ações de encerramento de procedimentos de crise:
Qualitativo: atendimento às normas;
Quantitativo: % de afetados em situação estável;
Publicidade: necessidade de satisfação à sociedade.
</v>
      </c>
      <c r="C627" s="109"/>
      <c r="D627" s="109"/>
      <c r="E627" s="109"/>
      <c r="F627" s="109"/>
      <c r="G627" s="109"/>
      <c r="H627" s="109"/>
      <c r="I627" s="109"/>
      <c r="J627" s="109"/>
    </row>
    <row r="628" spans="2:10" x14ac:dyDescent="0.25">
      <c r="B628" s="109"/>
      <c r="C628" s="109"/>
      <c r="D628" s="109"/>
      <c r="E628" s="109"/>
      <c r="F628" s="109"/>
      <c r="G628" s="109"/>
      <c r="H628" s="109"/>
      <c r="I628" s="109"/>
      <c r="J628" s="109"/>
    </row>
    <row r="629" spans="2:10" x14ac:dyDescent="0.25">
      <c r="B629" s="109"/>
      <c r="C629" s="109"/>
      <c r="D629" s="109"/>
      <c r="E629" s="109"/>
      <c r="F629" s="109"/>
      <c r="G629" s="109"/>
      <c r="H629" s="109"/>
      <c r="I629" s="109"/>
      <c r="J629" s="109"/>
    </row>
    <row r="630" spans="2:10" x14ac:dyDescent="0.25">
      <c r="B630" s="109"/>
      <c r="C630" s="109"/>
      <c r="D630" s="109"/>
      <c r="E630" s="109"/>
      <c r="F630" s="109"/>
      <c r="G630" s="109"/>
      <c r="H630" s="109"/>
      <c r="I630" s="109"/>
      <c r="J630" s="109"/>
    </row>
    <row r="631" spans="2:10" x14ac:dyDescent="0.25">
      <c r="B631" s="109"/>
      <c r="C631" s="109"/>
      <c r="D631" s="109"/>
      <c r="E631" s="109"/>
      <c r="F631" s="109"/>
      <c r="G631" s="109"/>
      <c r="H631" s="109"/>
      <c r="I631" s="109"/>
      <c r="J631" s="109"/>
    </row>
    <row r="632" spans="2:10" x14ac:dyDescent="0.25">
      <c r="B632" s="109"/>
      <c r="C632" s="109"/>
      <c r="D632" s="109"/>
      <c r="E632" s="109"/>
      <c r="F632" s="109"/>
      <c r="G632" s="109"/>
      <c r="H632" s="109"/>
      <c r="I632" s="109"/>
      <c r="J632" s="109"/>
    </row>
    <row r="633" spans="2:10" x14ac:dyDescent="0.25">
      <c r="B633" s="109"/>
      <c r="C633" s="109"/>
      <c r="D633" s="109"/>
      <c r="E633" s="109"/>
      <c r="F633" s="109"/>
      <c r="G633" s="109"/>
      <c r="H633" s="109"/>
      <c r="I633" s="109"/>
      <c r="J633" s="109"/>
    </row>
    <row r="634" spans="2:10" x14ac:dyDescent="0.25">
      <c r="B634" s="109"/>
      <c r="C634" s="109"/>
      <c r="D634" s="109"/>
      <c r="E634" s="109"/>
      <c r="F634" s="109"/>
      <c r="G634" s="109"/>
      <c r="H634" s="109"/>
      <c r="I634" s="109"/>
      <c r="J634" s="109"/>
    </row>
    <row r="635" spans="2:10" x14ac:dyDescent="0.25">
      <c r="B635" s="109"/>
      <c r="C635" s="109"/>
      <c r="D635" s="109"/>
      <c r="E635" s="109"/>
      <c r="F635" s="109"/>
      <c r="G635" s="109"/>
      <c r="H635" s="109"/>
      <c r="I635" s="109"/>
      <c r="J635" s="109"/>
    </row>
    <row r="637" spans="2:10" x14ac:dyDescent="0.25">
      <c r="B637" s="105" t="s">
        <v>36</v>
      </c>
      <c r="G637" s="105" t="s">
        <v>145</v>
      </c>
      <c r="J637" s="127">
        <f>'Protocolo-Cenário-4'!J62</f>
        <v>2.7777777777777776E-2</v>
      </c>
    </row>
    <row r="639" spans="2:10" x14ac:dyDescent="0.25">
      <c r="B639" s="138" t="s">
        <v>33</v>
      </c>
      <c r="C639" s="138"/>
      <c r="D639" s="138"/>
      <c r="E639" s="138"/>
      <c r="F639" s="138"/>
      <c r="G639" s="129" t="s">
        <v>32</v>
      </c>
      <c r="H639" s="129"/>
      <c r="I639" s="129"/>
      <c r="J639" s="130" t="s">
        <v>31</v>
      </c>
    </row>
    <row r="640" spans="2:10" ht="60" customHeight="1" x14ac:dyDescent="0.25">
      <c r="B640" s="131" t="str">
        <f>'Protocolo-Cenário-4'!B64</f>
        <v>Propor encerramento da crise ao presidente do comitê pós-crise em exercício.</v>
      </c>
      <c r="C640" s="131"/>
      <c r="D640" s="131"/>
      <c r="E640" s="131"/>
      <c r="F640" s="131"/>
      <c r="G640" s="131" t="str">
        <f>'Protocolo-Cenário-4'!G64</f>
        <v>João Davi Caetano de Souza - Secretário - e-mail: jdsouza2012@minhaempresa.com - Cel: (21)984025665</v>
      </c>
      <c r="H640" s="131"/>
      <c r="I640" s="131"/>
      <c r="J640" s="134">
        <f>'Protocolo-Cenário-4'!J64</f>
        <v>1.7361111111111112E-2</v>
      </c>
    </row>
    <row r="641" spans="2:10" ht="74.25" customHeight="1" x14ac:dyDescent="0.25">
      <c r="B641" s="131" t="str">
        <f>'Protocolo-Cenário-4'!B65</f>
        <v>Informar que a crise está encerrada, contida ou mitigada, via rede de telefones celulares pessoais e funcionais, e via rede de e-mails pessoais e funcionais, simultaneamente, ao presidente do comitê de crise, ao Diretor-Presidente, aos demais membros do comitê.</v>
      </c>
      <c r="C641" s="131"/>
      <c r="D641" s="131"/>
      <c r="E641" s="131"/>
      <c r="F641" s="131"/>
      <c r="G641" s="131" t="str">
        <f>'Protocolo-Cenário-4'!G65</f>
        <v>João Davi Caetano de Souza - Secretário - e-mail: jdsouza2012@minhaempresa.com - Cel: (21)984025666</v>
      </c>
      <c r="H641" s="131"/>
      <c r="I641" s="131"/>
      <c r="J641" s="134">
        <f>'Protocolo-Cenário-4'!J65</f>
        <v>1.0416666666666666E-2</v>
      </c>
    </row>
    <row r="642" spans="2:10" ht="62.25" customHeight="1" x14ac:dyDescent="0.25">
      <c r="B642" s="131">
        <f>'Protocolo-Cenário-4'!B66</f>
        <v>0</v>
      </c>
      <c r="C642" s="131"/>
      <c r="D642" s="131"/>
      <c r="E642" s="131"/>
      <c r="F642" s="131"/>
      <c r="G642" s="131">
        <f>'Protocolo-Cenário-4'!G66</f>
        <v>0</v>
      </c>
      <c r="H642" s="131"/>
      <c r="I642" s="131"/>
      <c r="J642" s="134">
        <f>'Protocolo-Cenário-4'!J66</f>
        <v>0</v>
      </c>
    </row>
    <row r="643" spans="2:10" ht="57" customHeight="1" x14ac:dyDescent="0.25">
      <c r="B643" s="131">
        <f>'Protocolo-Cenário-4'!B67</f>
        <v>0</v>
      </c>
      <c r="C643" s="131"/>
      <c r="D643" s="131"/>
      <c r="E643" s="131"/>
      <c r="F643" s="131"/>
      <c r="G643" s="131">
        <f>'Protocolo-Cenário-4'!G67</f>
        <v>0</v>
      </c>
      <c r="H643" s="131"/>
      <c r="I643" s="131"/>
      <c r="J643" s="134">
        <f>'Protocolo-Cenário-4'!J67</f>
        <v>0</v>
      </c>
    </row>
    <row r="644" spans="2:10" ht="88.5" customHeight="1" x14ac:dyDescent="0.25">
      <c r="B644" s="131">
        <f>'Protocolo-Cenário-4'!B68</f>
        <v>0</v>
      </c>
      <c r="C644" s="131"/>
      <c r="D644" s="131"/>
      <c r="E644" s="131"/>
      <c r="F644" s="131"/>
      <c r="G644" s="131">
        <f>'Protocolo-Cenário-4'!G68</f>
        <v>0</v>
      </c>
      <c r="H644" s="131"/>
      <c r="I644" s="131"/>
      <c r="J644" s="134">
        <f>'Protocolo-Cenário-4'!J68</f>
        <v>0</v>
      </c>
    </row>
    <row r="645" spans="2:10" ht="61.5" customHeight="1" x14ac:dyDescent="0.25">
      <c r="B645" s="131">
        <f>'Protocolo-Cenário-4'!B69</f>
        <v>0</v>
      </c>
      <c r="C645" s="131"/>
      <c r="D645" s="131"/>
      <c r="E645" s="131"/>
      <c r="F645" s="131"/>
      <c r="G645" s="131">
        <f>'Protocolo-Cenário-4'!G69</f>
        <v>0</v>
      </c>
      <c r="H645" s="131"/>
      <c r="I645" s="131"/>
      <c r="J645" s="134">
        <f>'Protocolo-Cenário-4'!J69</f>
        <v>0</v>
      </c>
    </row>
    <row r="646" spans="2:10" x14ac:dyDescent="0.25">
      <c r="B646" s="131">
        <f>'Protocolo-Cenário-4'!B70</f>
        <v>0</v>
      </c>
      <c r="C646" s="131"/>
      <c r="D646" s="131"/>
      <c r="E646" s="131"/>
      <c r="F646" s="131"/>
      <c r="G646" s="131">
        <f>'Protocolo-Cenário-4'!G70</f>
        <v>0</v>
      </c>
      <c r="H646" s="131"/>
      <c r="I646" s="131"/>
      <c r="J646" s="134">
        <f>'Protocolo-Cenário-4'!J70</f>
        <v>0</v>
      </c>
    </row>
    <row r="647" spans="2:10" x14ac:dyDescent="0.25">
      <c r="B647" s="131">
        <f>'Protocolo-Cenário-4'!B71</f>
        <v>0</v>
      </c>
      <c r="C647" s="131"/>
      <c r="D647" s="131"/>
      <c r="E647" s="131"/>
      <c r="F647" s="131"/>
      <c r="G647" s="131">
        <f>'Protocolo-Cenário-4'!G71</f>
        <v>0</v>
      </c>
      <c r="H647" s="131"/>
      <c r="I647" s="131"/>
      <c r="J647" s="134">
        <f>'Protocolo-Cenário-4'!J71</f>
        <v>0</v>
      </c>
    </row>
    <row r="648" spans="2:10" x14ac:dyDescent="0.25">
      <c r="B648" s="131">
        <f>'Protocolo-Cenário-4'!B72</f>
        <v>0</v>
      </c>
      <c r="C648" s="131"/>
      <c r="D648" s="131"/>
      <c r="E648" s="131"/>
      <c r="F648" s="131"/>
      <c r="G648" s="131">
        <f>'Protocolo-Cenário-4'!G72</f>
        <v>0</v>
      </c>
      <c r="H648" s="131"/>
      <c r="I648" s="131"/>
      <c r="J648" s="134">
        <f>'Protocolo-Cenário-4'!J72</f>
        <v>0</v>
      </c>
    </row>
    <row r="649" spans="2:10" x14ac:dyDescent="0.25">
      <c r="B649" s="131">
        <f>'Protocolo-Cenário-4'!B73</f>
        <v>0</v>
      </c>
      <c r="C649" s="131"/>
      <c r="D649" s="131"/>
      <c r="E649" s="131"/>
      <c r="F649" s="131"/>
      <c r="G649" s="131">
        <f>'Protocolo-Cenário-4'!G73</f>
        <v>0</v>
      </c>
      <c r="H649" s="131"/>
      <c r="I649" s="131"/>
      <c r="J649" s="134">
        <f>'Protocolo-Cenário-4'!J73</f>
        <v>0</v>
      </c>
    </row>
    <row r="650" spans="2:10" x14ac:dyDescent="0.25">
      <c r="B650" s="131">
        <f>'Protocolo-Cenário-4'!B74</f>
        <v>0</v>
      </c>
      <c r="C650" s="131"/>
      <c r="D650" s="131"/>
      <c r="E650" s="131"/>
      <c r="F650" s="131"/>
      <c r="G650" s="131">
        <f>'Protocolo-Cenário-4'!G74</f>
        <v>0</v>
      </c>
      <c r="H650" s="131"/>
      <c r="I650" s="131"/>
      <c r="J650" s="134">
        <f>'Protocolo-Cenário-4'!J74</f>
        <v>0</v>
      </c>
    </row>
    <row r="651" spans="2:10" x14ac:dyDescent="0.25">
      <c r="B651" s="131">
        <f>'Protocolo-Cenário-4'!B75</f>
        <v>0</v>
      </c>
      <c r="C651" s="131"/>
      <c r="D651" s="131"/>
      <c r="E651" s="131"/>
      <c r="F651" s="131"/>
      <c r="G651" s="131">
        <f>'Protocolo-Cenário-4'!G75</f>
        <v>0</v>
      </c>
      <c r="H651" s="131"/>
      <c r="I651" s="131"/>
      <c r="J651" s="134">
        <f>'Protocolo-Cenário-4'!J75</f>
        <v>0</v>
      </c>
    </row>
    <row r="652" spans="2:10" x14ac:dyDescent="0.25">
      <c r="B652" s="131">
        <f>'Protocolo-Cenário-4'!B76</f>
        <v>0</v>
      </c>
      <c r="C652" s="131"/>
      <c r="D652" s="131"/>
      <c r="E652" s="131"/>
      <c r="F652" s="131"/>
      <c r="G652" s="131">
        <f>'Protocolo-Cenário-4'!G76</f>
        <v>0</v>
      </c>
      <c r="H652" s="131"/>
      <c r="I652" s="131"/>
      <c r="J652" s="134">
        <f>'Protocolo-Cenário-4'!J76</f>
        <v>0</v>
      </c>
    </row>
    <row r="653" spans="2:10" x14ac:dyDescent="0.25">
      <c r="B653" s="131">
        <f>'Protocolo-Cenário-4'!B77</f>
        <v>0</v>
      </c>
      <c r="C653" s="131"/>
      <c r="D653" s="131"/>
      <c r="E653" s="131"/>
      <c r="F653" s="131"/>
      <c r="G653" s="131">
        <f>'Protocolo-Cenário-4'!G77</f>
        <v>0</v>
      </c>
      <c r="H653" s="131"/>
      <c r="I653" s="131"/>
      <c r="J653" s="134">
        <f>'Protocolo-Cenário-4'!J77</f>
        <v>0</v>
      </c>
    </row>
    <row r="654" spans="2:10" x14ac:dyDescent="0.25">
      <c r="B654" s="131">
        <f>'Protocolo-Cenário-4'!B78</f>
        <v>0</v>
      </c>
      <c r="C654" s="131"/>
      <c r="D654" s="131"/>
      <c r="E654" s="131"/>
      <c r="F654" s="131"/>
      <c r="G654" s="131">
        <f>'Protocolo-Cenário-4'!G78</f>
        <v>0</v>
      </c>
      <c r="H654" s="131"/>
      <c r="I654" s="131"/>
      <c r="J654" s="134">
        <f>'Protocolo-Cenário-4'!J78</f>
        <v>0</v>
      </c>
    </row>
    <row r="655" spans="2:10" x14ac:dyDescent="0.25">
      <c r="B655" s="131">
        <f>'Protocolo-Cenário-4'!B79</f>
        <v>0</v>
      </c>
      <c r="C655" s="131"/>
      <c r="D655" s="131"/>
      <c r="E655" s="131"/>
      <c r="F655" s="131"/>
      <c r="G655" s="131">
        <f>'Protocolo-Cenário-4'!G79</f>
        <v>0</v>
      </c>
      <c r="H655" s="131"/>
      <c r="I655" s="131"/>
      <c r="J655" s="134">
        <f>'Protocolo-Cenário-4'!J79</f>
        <v>0</v>
      </c>
    </row>
    <row r="656" spans="2:10" x14ac:dyDescent="0.25">
      <c r="B656" s="131">
        <f>'Protocolo-Cenário-4'!B80</f>
        <v>0</v>
      </c>
      <c r="C656" s="131"/>
      <c r="D656" s="131"/>
      <c r="E656" s="131"/>
      <c r="F656" s="131"/>
      <c r="G656" s="131">
        <f>'Protocolo-Cenário-4'!G80</f>
        <v>0</v>
      </c>
      <c r="H656" s="131"/>
      <c r="I656" s="131"/>
      <c r="J656" s="134">
        <f>'Protocolo-Cenário-4'!J80</f>
        <v>0</v>
      </c>
    </row>
    <row r="657" spans="2:10" x14ac:dyDescent="0.25">
      <c r="B657" s="131">
        <f>'Protocolo-Cenário-4'!B81</f>
        <v>0</v>
      </c>
      <c r="C657" s="131"/>
      <c r="D657" s="131"/>
      <c r="E657" s="131"/>
      <c r="F657" s="131"/>
      <c r="G657" s="131">
        <f>'Protocolo-Cenário-4'!G81</f>
        <v>0</v>
      </c>
      <c r="H657" s="131"/>
      <c r="I657" s="131"/>
      <c r="J657" s="134">
        <f>'Protocolo-Cenário-4'!J81</f>
        <v>0</v>
      </c>
    </row>
    <row r="658" spans="2:10" x14ac:dyDescent="0.25">
      <c r="B658" s="131">
        <f>'Protocolo-Cenário-4'!B82</f>
        <v>0</v>
      </c>
      <c r="C658" s="131"/>
      <c r="D658" s="131"/>
      <c r="E658" s="131"/>
      <c r="F658" s="131"/>
      <c r="G658" s="131">
        <f>'Protocolo-Cenário-4'!G82</f>
        <v>0</v>
      </c>
      <c r="H658" s="131"/>
      <c r="I658" s="131"/>
      <c r="J658" s="134">
        <f>'Protocolo-Cenário-4'!J82</f>
        <v>0</v>
      </c>
    </row>
    <row r="659" spans="2:10" x14ac:dyDescent="0.25">
      <c r="B659" s="131">
        <f>'Protocolo-Cenário-4'!B83</f>
        <v>0</v>
      </c>
      <c r="C659" s="131"/>
      <c r="D659" s="131"/>
      <c r="E659" s="131"/>
      <c r="F659" s="131"/>
      <c r="G659" s="131">
        <f>'Protocolo-Cenário-4'!G83</f>
        <v>0</v>
      </c>
      <c r="H659" s="131"/>
      <c r="I659" s="131"/>
      <c r="J659" s="134">
        <f>'Protocolo-Cenário-4'!J83</f>
        <v>0</v>
      </c>
    </row>
    <row r="660" spans="2:10" x14ac:dyDescent="0.25">
      <c r="B660" s="131">
        <f>'Protocolo-Cenário-4'!B84</f>
        <v>0</v>
      </c>
      <c r="C660" s="131"/>
      <c r="D660" s="131"/>
      <c r="E660" s="131"/>
      <c r="F660" s="131"/>
      <c r="G660" s="131">
        <f>'Protocolo-Cenário-4'!G84</f>
        <v>0</v>
      </c>
      <c r="H660" s="131"/>
      <c r="I660" s="131"/>
      <c r="J660" s="134">
        <f>'Protocolo-Cenário-4'!J84</f>
        <v>0</v>
      </c>
    </row>
    <row r="661" spans="2:10" x14ac:dyDescent="0.25">
      <c r="B661" s="131">
        <f>'Protocolo-Cenário-4'!B85</f>
        <v>0</v>
      </c>
      <c r="C661" s="131"/>
      <c r="D661" s="131"/>
      <c r="E661" s="131"/>
      <c r="F661" s="131"/>
      <c r="G661" s="131">
        <f>'Protocolo-Cenário-4'!G85</f>
        <v>0</v>
      </c>
      <c r="H661" s="131"/>
      <c r="I661" s="131"/>
      <c r="J661" s="134">
        <f>'Protocolo-Cenário-4'!J85</f>
        <v>0</v>
      </c>
    </row>
    <row r="662" spans="2:10" x14ac:dyDescent="0.25">
      <c r="B662" s="131">
        <f>'Protocolo-Cenário-4'!B86</f>
        <v>0</v>
      </c>
      <c r="C662" s="131"/>
      <c r="D662" s="131"/>
      <c r="E662" s="131"/>
      <c r="F662" s="131"/>
      <c r="G662" s="131">
        <f>'Protocolo-Cenário-4'!G86</f>
        <v>0</v>
      </c>
      <c r="H662" s="131"/>
      <c r="I662" s="131"/>
      <c r="J662" s="134">
        <f>'Protocolo-Cenário-4'!J86</f>
        <v>0</v>
      </c>
    </row>
    <row r="663" spans="2:10" x14ac:dyDescent="0.25">
      <c r="B663" s="131">
        <f>'Protocolo-Cenário-4'!B87</f>
        <v>0</v>
      </c>
      <c r="C663" s="131"/>
      <c r="D663" s="131"/>
      <c r="E663" s="131"/>
      <c r="F663" s="131"/>
      <c r="G663" s="131">
        <f>'Protocolo-Cenário-4'!G87</f>
        <v>0</v>
      </c>
      <c r="H663" s="131"/>
      <c r="I663" s="131"/>
      <c r="J663" s="134">
        <f>'Protocolo-Cenário-4'!J87</f>
        <v>0</v>
      </c>
    </row>
    <row r="664" spans="2:10" x14ac:dyDescent="0.25">
      <c r="B664" s="131">
        <f>'Protocolo-Cenário-4'!B88</f>
        <v>0</v>
      </c>
      <c r="C664" s="131"/>
      <c r="D664" s="131"/>
      <c r="E664" s="131"/>
      <c r="F664" s="131"/>
      <c r="G664" s="131">
        <f>'Protocolo-Cenário-4'!G88</f>
        <v>0</v>
      </c>
      <c r="H664" s="131"/>
      <c r="I664" s="131"/>
      <c r="J664" s="134">
        <f>'Protocolo-Cenário-4'!J88</f>
        <v>0</v>
      </c>
    </row>
    <row r="665" spans="2:10" x14ac:dyDescent="0.25">
      <c r="B665" s="131">
        <f>'Protocolo-Cenário-4'!B89</f>
        <v>0</v>
      </c>
      <c r="C665" s="131"/>
      <c r="D665" s="131"/>
      <c r="E665" s="131"/>
      <c r="F665" s="131"/>
      <c r="G665" s="131">
        <f>'Protocolo-Cenário-4'!G89</f>
        <v>0</v>
      </c>
      <c r="H665" s="131"/>
      <c r="I665" s="131"/>
      <c r="J665" s="134">
        <f>'Protocolo-Cenário-4'!J89</f>
        <v>0</v>
      </c>
    </row>
  </sheetData>
  <sheetProtection password="9004" sheet="1" objects="1" scenarios="1"/>
  <mergeCells count="666">
    <mergeCell ref="B80:I80"/>
    <mergeCell ref="B74:I74"/>
    <mergeCell ref="B75:I75"/>
    <mergeCell ref="B76:I76"/>
    <mergeCell ref="B77:I77"/>
    <mergeCell ref="B78:I78"/>
    <mergeCell ref="B79:I79"/>
    <mergeCell ref="B51:I51"/>
    <mergeCell ref="B52:I52"/>
    <mergeCell ref="B53:I53"/>
    <mergeCell ref="B54:I54"/>
    <mergeCell ref="B55:I55"/>
    <mergeCell ref="B56:I56"/>
    <mergeCell ref="B57:I57"/>
    <mergeCell ref="B58:I58"/>
    <mergeCell ref="B73:I73"/>
    <mergeCell ref="G391:I391"/>
    <mergeCell ref="G392:I392"/>
    <mergeCell ref="G393:I393"/>
    <mergeCell ref="G394:I394"/>
    <mergeCell ref="G395:I395"/>
    <mergeCell ref="G396:I396"/>
    <mergeCell ref="G397:I397"/>
    <mergeCell ref="G398:I398"/>
    <mergeCell ref="B402:J408"/>
    <mergeCell ref="B394:F394"/>
    <mergeCell ref="B395:F395"/>
    <mergeCell ref="B396:F396"/>
    <mergeCell ref="B397:F397"/>
    <mergeCell ref="B398:F398"/>
    <mergeCell ref="G386:I386"/>
    <mergeCell ref="G387:I387"/>
    <mergeCell ref="G388:I388"/>
    <mergeCell ref="G389:I389"/>
    <mergeCell ref="G390:I390"/>
    <mergeCell ref="B381:F381"/>
    <mergeCell ref="B382:F382"/>
    <mergeCell ref="B383:F383"/>
    <mergeCell ref="B384:F384"/>
    <mergeCell ref="B349:F349"/>
    <mergeCell ref="B350:F350"/>
    <mergeCell ref="B391:F391"/>
    <mergeCell ref="B392:F392"/>
    <mergeCell ref="B393:F393"/>
    <mergeCell ref="B386:F386"/>
    <mergeCell ref="B387:F387"/>
    <mergeCell ref="B388:F388"/>
    <mergeCell ref="B389:F389"/>
    <mergeCell ref="B390:F390"/>
    <mergeCell ref="B353:F353"/>
    <mergeCell ref="B354:F354"/>
    <mergeCell ref="B355:F355"/>
    <mergeCell ref="B356:F356"/>
    <mergeCell ref="B357:F357"/>
    <mergeCell ref="B429:F429"/>
    <mergeCell ref="B430:F430"/>
    <mergeCell ref="B431:F431"/>
    <mergeCell ref="B432:F432"/>
    <mergeCell ref="B433:F433"/>
    <mergeCell ref="G429:I429"/>
    <mergeCell ref="G430:I430"/>
    <mergeCell ref="G431:I431"/>
    <mergeCell ref="G432:I432"/>
    <mergeCell ref="G433:I433"/>
    <mergeCell ref="B428:F428"/>
    <mergeCell ref="G424:I424"/>
    <mergeCell ref="G425:I425"/>
    <mergeCell ref="G426:I426"/>
    <mergeCell ref="G427:I427"/>
    <mergeCell ref="G428:I428"/>
    <mergeCell ref="G423:I423"/>
    <mergeCell ref="B424:F424"/>
    <mergeCell ref="B425:F425"/>
    <mergeCell ref="B426:F426"/>
    <mergeCell ref="B427:F427"/>
    <mergeCell ref="B412:J416"/>
    <mergeCell ref="B421:F421"/>
    <mergeCell ref="B422:F422"/>
    <mergeCell ref="B423:F423"/>
    <mergeCell ref="G421:I421"/>
    <mergeCell ref="G422:I422"/>
    <mergeCell ref="G335:I335"/>
    <mergeCell ref="G336:I336"/>
    <mergeCell ref="G337:I337"/>
    <mergeCell ref="G338:I338"/>
    <mergeCell ref="G339:I339"/>
    <mergeCell ref="B420:F420"/>
    <mergeCell ref="G420:I420"/>
    <mergeCell ref="G348:I348"/>
    <mergeCell ref="G349:I349"/>
    <mergeCell ref="G350:I350"/>
    <mergeCell ref="G351:I351"/>
    <mergeCell ref="G352:I352"/>
    <mergeCell ref="G353:I353"/>
    <mergeCell ref="G354:I354"/>
    <mergeCell ref="G355:I355"/>
    <mergeCell ref="G356:I356"/>
    <mergeCell ref="B351:F351"/>
    <mergeCell ref="B352:F352"/>
    <mergeCell ref="B348:F348"/>
    <mergeCell ref="B385:F385"/>
    <mergeCell ref="G381:I381"/>
    <mergeCell ref="G382:I382"/>
    <mergeCell ref="G383:I383"/>
    <mergeCell ref="G384:I384"/>
    <mergeCell ref="G385:I385"/>
    <mergeCell ref="B376:F376"/>
    <mergeCell ref="B377:F377"/>
    <mergeCell ref="B378:F378"/>
    <mergeCell ref="B379:F379"/>
    <mergeCell ref="B380:F380"/>
    <mergeCell ref="G376:I376"/>
    <mergeCell ref="G377:I377"/>
    <mergeCell ref="G378:I378"/>
    <mergeCell ref="G379:I379"/>
    <mergeCell ref="G380:I380"/>
    <mergeCell ref="B360:J368"/>
    <mergeCell ref="B372:F372"/>
    <mergeCell ref="B373:F373"/>
    <mergeCell ref="B374:F374"/>
    <mergeCell ref="B375:F375"/>
    <mergeCell ref="G372:I372"/>
    <mergeCell ref="G373:I373"/>
    <mergeCell ref="G374:I374"/>
    <mergeCell ref="G375:I375"/>
    <mergeCell ref="G357:I357"/>
    <mergeCell ref="B334:F334"/>
    <mergeCell ref="B335:F335"/>
    <mergeCell ref="B336:F336"/>
    <mergeCell ref="B337:F337"/>
    <mergeCell ref="B338:F338"/>
    <mergeCell ref="B339:F339"/>
    <mergeCell ref="B340:F340"/>
    <mergeCell ref="B341:F341"/>
    <mergeCell ref="G340:I340"/>
    <mergeCell ref="G341:I341"/>
    <mergeCell ref="G342:I342"/>
    <mergeCell ref="G343:I343"/>
    <mergeCell ref="G344:I344"/>
    <mergeCell ref="G345:I345"/>
    <mergeCell ref="G346:I346"/>
    <mergeCell ref="G347:I347"/>
    <mergeCell ref="B342:F342"/>
    <mergeCell ref="B343:F343"/>
    <mergeCell ref="B344:F344"/>
    <mergeCell ref="B345:F345"/>
    <mergeCell ref="B346:F346"/>
    <mergeCell ref="B347:F347"/>
    <mergeCell ref="G334:I334"/>
    <mergeCell ref="B308:J309"/>
    <mergeCell ref="B313:J319"/>
    <mergeCell ref="B323:J327"/>
    <mergeCell ref="B289:J292"/>
    <mergeCell ref="B295:J306"/>
    <mergeCell ref="B331:F331"/>
    <mergeCell ref="B332:F332"/>
    <mergeCell ref="B333:F333"/>
    <mergeCell ref="G331:I331"/>
    <mergeCell ref="G332:I332"/>
    <mergeCell ref="G333:I333"/>
    <mergeCell ref="B265:J286"/>
    <mergeCell ref="I199:J199"/>
    <mergeCell ref="I200:J200"/>
    <mergeCell ref="I201:J201"/>
    <mergeCell ref="I202:J202"/>
    <mergeCell ref="I203:J203"/>
    <mergeCell ref="I204:J204"/>
    <mergeCell ref="I189:J189"/>
    <mergeCell ref="I190:J190"/>
    <mergeCell ref="I191:J191"/>
    <mergeCell ref="I192:J192"/>
    <mergeCell ref="I193:J193"/>
    <mergeCell ref="I194:J194"/>
    <mergeCell ref="I206:J206"/>
    <mergeCell ref="I207:J207"/>
    <mergeCell ref="I205:J205"/>
    <mergeCell ref="I195:J195"/>
    <mergeCell ref="I196:J196"/>
    <mergeCell ref="I197:J197"/>
    <mergeCell ref="I198:J198"/>
    <mergeCell ref="I210:J210"/>
    <mergeCell ref="I211:J211"/>
    <mergeCell ref="B201:F201"/>
    <mergeCell ref="B202:F202"/>
    <mergeCell ref="I164:J164"/>
    <mergeCell ref="I163:J163"/>
    <mergeCell ref="I166:J166"/>
    <mergeCell ref="B163:F163"/>
    <mergeCell ref="B164:F164"/>
    <mergeCell ref="B165:F165"/>
    <mergeCell ref="B166:F166"/>
    <mergeCell ref="I165:J165"/>
    <mergeCell ref="B126:J127"/>
    <mergeCell ref="B130:J160"/>
    <mergeCell ref="I167:J167"/>
    <mergeCell ref="I178:J178"/>
    <mergeCell ref="I179:J179"/>
    <mergeCell ref="I180:J180"/>
    <mergeCell ref="I181:J181"/>
    <mergeCell ref="I182:J182"/>
    <mergeCell ref="I171:J171"/>
    <mergeCell ref="I172:J172"/>
    <mergeCell ref="I173:J173"/>
    <mergeCell ref="I174:J174"/>
    <mergeCell ref="I175:J175"/>
    <mergeCell ref="I176:J176"/>
    <mergeCell ref="I168:J168"/>
    <mergeCell ref="I169:J169"/>
    <mergeCell ref="I170:J170"/>
    <mergeCell ref="I183:J183"/>
    <mergeCell ref="I184:J184"/>
    <mergeCell ref="I185:J185"/>
    <mergeCell ref="I186:J186"/>
    <mergeCell ref="I187:J187"/>
    <mergeCell ref="I188:J188"/>
    <mergeCell ref="I177:J177"/>
    <mergeCell ref="I208:J208"/>
    <mergeCell ref="I209:J209"/>
    <mergeCell ref="G48:J48"/>
    <mergeCell ref="B45:F45"/>
    <mergeCell ref="B46:F46"/>
    <mergeCell ref="B47:F47"/>
    <mergeCell ref="B42:F42"/>
    <mergeCell ref="B43:F43"/>
    <mergeCell ref="B44:F44"/>
    <mergeCell ref="B99:J106"/>
    <mergeCell ref="B109:J123"/>
    <mergeCell ref="B68:I68"/>
    <mergeCell ref="B69:I69"/>
    <mergeCell ref="B70:I70"/>
    <mergeCell ref="B71:I71"/>
    <mergeCell ref="B72:I72"/>
    <mergeCell ref="B59:I59"/>
    <mergeCell ref="B60:I60"/>
    <mergeCell ref="B61:I61"/>
    <mergeCell ref="B62:I62"/>
    <mergeCell ref="B63:I63"/>
    <mergeCell ref="B64:I64"/>
    <mergeCell ref="B65:I65"/>
    <mergeCell ref="B66:I66"/>
    <mergeCell ref="B67:I67"/>
    <mergeCell ref="B50:I50"/>
    <mergeCell ref="B82:J96"/>
    <mergeCell ref="B24:F24"/>
    <mergeCell ref="B25:F25"/>
    <mergeCell ref="B26:F26"/>
    <mergeCell ref="B31:F31"/>
    <mergeCell ref="B32:F32"/>
    <mergeCell ref="B39:F39"/>
    <mergeCell ref="B40:F40"/>
    <mergeCell ref="G33:J33"/>
    <mergeCell ref="G34:J34"/>
    <mergeCell ref="G35:J35"/>
    <mergeCell ref="G36:J36"/>
    <mergeCell ref="G37:J37"/>
    <mergeCell ref="G38:J38"/>
    <mergeCell ref="G39:J39"/>
    <mergeCell ref="G40:J40"/>
    <mergeCell ref="G41:J41"/>
    <mergeCell ref="G42:J42"/>
    <mergeCell ref="B48:F48"/>
    <mergeCell ref="G43:J43"/>
    <mergeCell ref="G44:J44"/>
    <mergeCell ref="G45:J45"/>
    <mergeCell ref="G46:J46"/>
    <mergeCell ref="G47:J47"/>
    <mergeCell ref="B21:F21"/>
    <mergeCell ref="B22:F22"/>
    <mergeCell ref="B23:F23"/>
    <mergeCell ref="G21:J21"/>
    <mergeCell ref="G22:J22"/>
    <mergeCell ref="G23:J23"/>
    <mergeCell ref="G24:J24"/>
    <mergeCell ref="G31:J31"/>
    <mergeCell ref="G32:J32"/>
    <mergeCell ref="G25:J25"/>
    <mergeCell ref="G26:J26"/>
    <mergeCell ref="G27:J27"/>
    <mergeCell ref="G28:J28"/>
    <mergeCell ref="G29:J29"/>
    <mergeCell ref="G30:J30"/>
    <mergeCell ref="B5:J7"/>
    <mergeCell ref="B8:J10"/>
    <mergeCell ref="B12:J12"/>
    <mergeCell ref="B13:F13"/>
    <mergeCell ref="B14:F14"/>
    <mergeCell ref="G13:J13"/>
    <mergeCell ref="G14:J14"/>
    <mergeCell ref="G15:J15"/>
    <mergeCell ref="G16:J16"/>
    <mergeCell ref="B15:F15"/>
    <mergeCell ref="B16:F16"/>
    <mergeCell ref="G17:J17"/>
    <mergeCell ref="G18:J18"/>
    <mergeCell ref="G19:J19"/>
    <mergeCell ref="G20:J20"/>
    <mergeCell ref="B167:F167"/>
    <mergeCell ref="B168:F168"/>
    <mergeCell ref="B169:F169"/>
    <mergeCell ref="B170:F170"/>
    <mergeCell ref="B171:F171"/>
    <mergeCell ref="B41:F41"/>
    <mergeCell ref="B33:F33"/>
    <mergeCell ref="B34:F34"/>
    <mergeCell ref="B35:F35"/>
    <mergeCell ref="B36:F36"/>
    <mergeCell ref="B37:F37"/>
    <mergeCell ref="B38:F38"/>
    <mergeCell ref="B17:F17"/>
    <mergeCell ref="B18:F18"/>
    <mergeCell ref="B19:F19"/>
    <mergeCell ref="B20:F20"/>
    <mergeCell ref="B27:F27"/>
    <mergeCell ref="B28:F28"/>
    <mergeCell ref="B29:F29"/>
    <mergeCell ref="B30:F30"/>
    <mergeCell ref="B172:F172"/>
    <mergeCell ref="B173:F173"/>
    <mergeCell ref="B174:F174"/>
    <mergeCell ref="B175:F175"/>
    <mergeCell ref="B176:F176"/>
    <mergeCell ref="B177:F177"/>
    <mergeCell ref="B178:F178"/>
    <mergeCell ref="B179:F179"/>
    <mergeCell ref="B180:F180"/>
    <mergeCell ref="B181:F181"/>
    <mergeCell ref="B182:F182"/>
    <mergeCell ref="B183:F183"/>
    <mergeCell ref="B184:F184"/>
    <mergeCell ref="B196:F196"/>
    <mergeCell ref="B197:F197"/>
    <mergeCell ref="B198:F198"/>
    <mergeCell ref="B199:F199"/>
    <mergeCell ref="B200:F200"/>
    <mergeCell ref="B194:F194"/>
    <mergeCell ref="B195:F195"/>
    <mergeCell ref="B185:F185"/>
    <mergeCell ref="B186:F186"/>
    <mergeCell ref="B187:F187"/>
    <mergeCell ref="B188:F188"/>
    <mergeCell ref="B189:F189"/>
    <mergeCell ref="B190:F190"/>
    <mergeCell ref="B191:F191"/>
    <mergeCell ref="B192:F192"/>
    <mergeCell ref="B193:F193"/>
    <mergeCell ref="B230:J232"/>
    <mergeCell ref="B238:J240"/>
    <mergeCell ref="B246:J248"/>
    <mergeCell ref="B233:J237"/>
    <mergeCell ref="B241:J245"/>
    <mergeCell ref="B255:J257"/>
    <mergeCell ref="B258:J263"/>
    <mergeCell ref="B249:J254"/>
    <mergeCell ref="B203:F203"/>
    <mergeCell ref="B204:F204"/>
    <mergeCell ref="B205:F205"/>
    <mergeCell ref="B206:F206"/>
    <mergeCell ref="B207:F207"/>
    <mergeCell ref="B208:F208"/>
    <mergeCell ref="B209:F209"/>
    <mergeCell ref="B210:F210"/>
    <mergeCell ref="B211:F211"/>
    <mergeCell ref="B214:J228"/>
    <mergeCell ref="B434:F434"/>
    <mergeCell ref="B435:F435"/>
    <mergeCell ref="B436:F436"/>
    <mergeCell ref="B437:F437"/>
    <mergeCell ref="B438:F438"/>
    <mergeCell ref="G434:I434"/>
    <mergeCell ref="G435:I435"/>
    <mergeCell ref="G436:I436"/>
    <mergeCell ref="G437:I437"/>
    <mergeCell ref="G438:I438"/>
    <mergeCell ref="B439:F439"/>
    <mergeCell ref="B440:F440"/>
    <mergeCell ref="B441:F441"/>
    <mergeCell ref="B442:F442"/>
    <mergeCell ref="B443:F443"/>
    <mergeCell ref="G439:I439"/>
    <mergeCell ref="G440:I440"/>
    <mergeCell ref="G441:I441"/>
    <mergeCell ref="G442:I442"/>
    <mergeCell ref="G443:I443"/>
    <mergeCell ref="B449:J457"/>
    <mergeCell ref="B444:F444"/>
    <mergeCell ref="B445:F445"/>
    <mergeCell ref="B446:F446"/>
    <mergeCell ref="G444:I444"/>
    <mergeCell ref="G445:I445"/>
    <mergeCell ref="G446:I446"/>
    <mergeCell ref="B461:F461"/>
    <mergeCell ref="G461:I461"/>
    <mergeCell ref="B462:F462"/>
    <mergeCell ref="B463:F463"/>
    <mergeCell ref="B464:F464"/>
    <mergeCell ref="B465:F465"/>
    <mergeCell ref="B466:F466"/>
    <mergeCell ref="G462:I462"/>
    <mergeCell ref="G463:I463"/>
    <mergeCell ref="G464:I464"/>
    <mergeCell ref="G465:I465"/>
    <mergeCell ref="G466:I466"/>
    <mergeCell ref="B467:F467"/>
    <mergeCell ref="B468:F468"/>
    <mergeCell ref="B469:F469"/>
    <mergeCell ref="B470:F470"/>
    <mergeCell ref="B471:F471"/>
    <mergeCell ref="G467:I467"/>
    <mergeCell ref="G468:I468"/>
    <mergeCell ref="G469:I469"/>
    <mergeCell ref="G470:I470"/>
    <mergeCell ref="G471:I471"/>
    <mergeCell ref="B472:F472"/>
    <mergeCell ref="B473:F473"/>
    <mergeCell ref="B474:F474"/>
    <mergeCell ref="B475:F475"/>
    <mergeCell ref="B476:F476"/>
    <mergeCell ref="G472:I472"/>
    <mergeCell ref="G473:I473"/>
    <mergeCell ref="G474:I474"/>
    <mergeCell ref="G475:I475"/>
    <mergeCell ref="G476:I476"/>
    <mergeCell ref="B477:F477"/>
    <mergeCell ref="B478:F478"/>
    <mergeCell ref="B479:F479"/>
    <mergeCell ref="B480:F480"/>
    <mergeCell ref="B481:F481"/>
    <mergeCell ref="G477:I477"/>
    <mergeCell ref="G478:I478"/>
    <mergeCell ref="G479:I479"/>
    <mergeCell ref="G480:I480"/>
    <mergeCell ref="G481:I481"/>
    <mergeCell ref="B482:F482"/>
    <mergeCell ref="B483:F483"/>
    <mergeCell ref="B484:F484"/>
    <mergeCell ref="B485:F485"/>
    <mergeCell ref="B486:F486"/>
    <mergeCell ref="G482:I482"/>
    <mergeCell ref="G483:I483"/>
    <mergeCell ref="G484:I484"/>
    <mergeCell ref="G485:I485"/>
    <mergeCell ref="G486:I486"/>
    <mergeCell ref="B491:J497"/>
    <mergeCell ref="B501:J505"/>
    <mergeCell ref="B487:F487"/>
    <mergeCell ref="G487:I487"/>
    <mergeCell ref="B509:F509"/>
    <mergeCell ref="B510:F510"/>
    <mergeCell ref="B511:F511"/>
    <mergeCell ref="G509:I509"/>
    <mergeCell ref="G510:I510"/>
    <mergeCell ref="G511:I511"/>
    <mergeCell ref="B512:F512"/>
    <mergeCell ref="B513:F513"/>
    <mergeCell ref="B514:F514"/>
    <mergeCell ref="B515:F515"/>
    <mergeCell ref="B516:F516"/>
    <mergeCell ref="G512:I512"/>
    <mergeCell ref="G513:I513"/>
    <mergeCell ref="G514:I514"/>
    <mergeCell ref="G515:I515"/>
    <mergeCell ref="G516:I516"/>
    <mergeCell ref="B517:F517"/>
    <mergeCell ref="B518:F518"/>
    <mergeCell ref="B519:F519"/>
    <mergeCell ref="B520:F520"/>
    <mergeCell ref="B521:F521"/>
    <mergeCell ref="G517:I517"/>
    <mergeCell ref="G518:I518"/>
    <mergeCell ref="G519:I519"/>
    <mergeCell ref="G520:I520"/>
    <mergeCell ref="G521:I521"/>
    <mergeCell ref="B522:F522"/>
    <mergeCell ref="B523:F523"/>
    <mergeCell ref="B524:F524"/>
    <mergeCell ref="B525:F525"/>
    <mergeCell ref="B526:F526"/>
    <mergeCell ref="G522:I522"/>
    <mergeCell ref="G523:I523"/>
    <mergeCell ref="G524:I524"/>
    <mergeCell ref="G525:I525"/>
    <mergeCell ref="G526:I526"/>
    <mergeCell ref="B527:F527"/>
    <mergeCell ref="B528:F528"/>
    <mergeCell ref="B529:F529"/>
    <mergeCell ref="B530:F530"/>
    <mergeCell ref="B531:F531"/>
    <mergeCell ref="G527:I527"/>
    <mergeCell ref="G528:I528"/>
    <mergeCell ref="G529:I529"/>
    <mergeCell ref="G530:I530"/>
    <mergeCell ref="G531:I531"/>
    <mergeCell ref="B538:J546"/>
    <mergeCell ref="B532:F532"/>
    <mergeCell ref="B533:F533"/>
    <mergeCell ref="B534:F534"/>
    <mergeCell ref="B535:F535"/>
    <mergeCell ref="G532:I532"/>
    <mergeCell ref="G533:I533"/>
    <mergeCell ref="G534:I534"/>
    <mergeCell ref="G535:I535"/>
    <mergeCell ref="B550:F550"/>
    <mergeCell ref="B551:F551"/>
    <mergeCell ref="B552:F552"/>
    <mergeCell ref="B553:F553"/>
    <mergeCell ref="B554:F554"/>
    <mergeCell ref="G550:I550"/>
    <mergeCell ref="G551:I551"/>
    <mergeCell ref="G552:I552"/>
    <mergeCell ref="G553:I553"/>
    <mergeCell ref="G554:I554"/>
    <mergeCell ref="B555:F555"/>
    <mergeCell ref="B556:F556"/>
    <mergeCell ref="B557:F557"/>
    <mergeCell ref="B558:F558"/>
    <mergeCell ref="B559:F559"/>
    <mergeCell ref="G555:I555"/>
    <mergeCell ref="G556:I556"/>
    <mergeCell ref="G557:I557"/>
    <mergeCell ref="G558:I558"/>
    <mergeCell ref="G559:I559"/>
    <mergeCell ref="B560:F560"/>
    <mergeCell ref="B561:F561"/>
    <mergeCell ref="B562:F562"/>
    <mergeCell ref="B563:F563"/>
    <mergeCell ref="B564:F564"/>
    <mergeCell ref="G560:I560"/>
    <mergeCell ref="G561:I561"/>
    <mergeCell ref="G562:I562"/>
    <mergeCell ref="G563:I563"/>
    <mergeCell ref="G564:I564"/>
    <mergeCell ref="B565:F565"/>
    <mergeCell ref="B566:F566"/>
    <mergeCell ref="B567:F567"/>
    <mergeCell ref="B568:F568"/>
    <mergeCell ref="B569:F569"/>
    <mergeCell ref="G565:I565"/>
    <mergeCell ref="G566:I566"/>
    <mergeCell ref="G567:I567"/>
    <mergeCell ref="G568:I568"/>
    <mergeCell ref="G569:I569"/>
    <mergeCell ref="B570:F570"/>
    <mergeCell ref="B571:F571"/>
    <mergeCell ref="B572:F572"/>
    <mergeCell ref="B573:F573"/>
    <mergeCell ref="B574:F574"/>
    <mergeCell ref="G570:I570"/>
    <mergeCell ref="G571:I571"/>
    <mergeCell ref="G572:I572"/>
    <mergeCell ref="G573:I573"/>
    <mergeCell ref="G574:I574"/>
    <mergeCell ref="B580:J586"/>
    <mergeCell ref="B590:J594"/>
    <mergeCell ref="B575:F575"/>
    <mergeCell ref="B576:F576"/>
    <mergeCell ref="G575:I575"/>
    <mergeCell ref="G576:I576"/>
    <mergeCell ref="B598:F598"/>
    <mergeCell ref="B599:F599"/>
    <mergeCell ref="G598:I598"/>
    <mergeCell ref="G599:I599"/>
    <mergeCell ref="B600:F600"/>
    <mergeCell ref="B601:F601"/>
    <mergeCell ref="B602:F602"/>
    <mergeCell ref="B603:F603"/>
    <mergeCell ref="B604:F604"/>
    <mergeCell ref="G600:I600"/>
    <mergeCell ref="G601:I601"/>
    <mergeCell ref="G602:I602"/>
    <mergeCell ref="G603:I603"/>
    <mergeCell ref="G604:I604"/>
    <mergeCell ref="B605:F605"/>
    <mergeCell ref="B606:F606"/>
    <mergeCell ref="B607:F607"/>
    <mergeCell ref="B608:F608"/>
    <mergeCell ref="B609:F609"/>
    <mergeCell ref="G605:I605"/>
    <mergeCell ref="G606:I606"/>
    <mergeCell ref="G607:I607"/>
    <mergeCell ref="G608:I608"/>
    <mergeCell ref="G609:I609"/>
    <mergeCell ref="B610:F610"/>
    <mergeCell ref="B611:F611"/>
    <mergeCell ref="B612:F612"/>
    <mergeCell ref="B613:F613"/>
    <mergeCell ref="B614:F614"/>
    <mergeCell ref="G610:I610"/>
    <mergeCell ref="G611:I611"/>
    <mergeCell ref="G612:I612"/>
    <mergeCell ref="G613:I613"/>
    <mergeCell ref="G614:I614"/>
    <mergeCell ref="G620:I620"/>
    <mergeCell ref="G621:I621"/>
    <mergeCell ref="G622:I622"/>
    <mergeCell ref="G623:I623"/>
    <mergeCell ref="G624:I624"/>
    <mergeCell ref="B620:F620"/>
    <mergeCell ref="B615:F615"/>
    <mergeCell ref="B616:F616"/>
    <mergeCell ref="B617:F617"/>
    <mergeCell ref="B618:F618"/>
    <mergeCell ref="B619:F619"/>
    <mergeCell ref="G615:I615"/>
    <mergeCell ref="G616:I616"/>
    <mergeCell ref="G617:I617"/>
    <mergeCell ref="G618:I618"/>
    <mergeCell ref="G619:I619"/>
    <mergeCell ref="B646:F646"/>
    <mergeCell ref="B647:F647"/>
    <mergeCell ref="G643:I643"/>
    <mergeCell ref="G644:I644"/>
    <mergeCell ref="G645:I645"/>
    <mergeCell ref="G646:I646"/>
    <mergeCell ref="G647:I647"/>
    <mergeCell ref="B621:F621"/>
    <mergeCell ref="B622:F622"/>
    <mergeCell ref="B623:F623"/>
    <mergeCell ref="B624:F624"/>
    <mergeCell ref="B665:F665"/>
    <mergeCell ref="B653:F653"/>
    <mergeCell ref="B654:F654"/>
    <mergeCell ref="B655:F655"/>
    <mergeCell ref="B656:F656"/>
    <mergeCell ref="B657:F657"/>
    <mergeCell ref="G653:I653"/>
    <mergeCell ref="G654:I654"/>
    <mergeCell ref="G655:I655"/>
    <mergeCell ref="G656:I656"/>
    <mergeCell ref="G657:I657"/>
    <mergeCell ref="G658:I658"/>
    <mergeCell ref="G659:I659"/>
    <mergeCell ref="G660:I660"/>
    <mergeCell ref="G661:I661"/>
    <mergeCell ref="G662:I662"/>
    <mergeCell ref="G663:I663"/>
    <mergeCell ref="G664:I664"/>
    <mergeCell ref="G665:I665"/>
    <mergeCell ref="B658:F658"/>
    <mergeCell ref="B659:F659"/>
    <mergeCell ref="B660:F660"/>
    <mergeCell ref="B661:F661"/>
    <mergeCell ref="B662:F662"/>
    <mergeCell ref="B663:F663"/>
    <mergeCell ref="B664:F664"/>
    <mergeCell ref="B648:F648"/>
    <mergeCell ref="B649:F649"/>
    <mergeCell ref="B650:F650"/>
    <mergeCell ref="B651:F651"/>
    <mergeCell ref="B652:F652"/>
    <mergeCell ref="B627:J635"/>
    <mergeCell ref="B639:F639"/>
    <mergeCell ref="B640:F640"/>
    <mergeCell ref="B641:F641"/>
    <mergeCell ref="B642:F642"/>
    <mergeCell ref="G639:I639"/>
    <mergeCell ref="G640:I640"/>
    <mergeCell ref="G641:I641"/>
    <mergeCell ref="G642:I642"/>
    <mergeCell ref="G648:I648"/>
    <mergeCell ref="G649:I649"/>
    <mergeCell ref="G650:I650"/>
    <mergeCell ref="G651:I651"/>
    <mergeCell ref="G652:I652"/>
    <mergeCell ref="B643:F643"/>
    <mergeCell ref="B644:F644"/>
    <mergeCell ref="B645:F645"/>
  </mergeCells>
  <conditionalFormatting sqref="G164:H211 B332:J358">
    <cfRule type="cellIs" dxfId="21" priority="23" operator="equal">
      <formula>0</formula>
    </cfRule>
  </conditionalFormatting>
  <conditionalFormatting sqref="G164:G211">
    <cfRule type="containsText" dxfId="20" priority="19" operator="containsText" text="Muito Alta">
      <formula>NOT(ISERROR(SEARCH("Muito Alta",G164)))</formula>
    </cfRule>
    <cfRule type="containsText" dxfId="19" priority="20" operator="containsText" text="Alta">
      <formula>NOT(ISERROR(SEARCH("Alta",G164)))</formula>
    </cfRule>
    <cfRule type="containsText" dxfId="18" priority="21" operator="containsText" text="Média">
      <formula>NOT(ISERROR(SEARCH("Média",G164)))</formula>
    </cfRule>
    <cfRule type="containsText" dxfId="17" priority="22" operator="containsText" text="Baixa">
      <formula>NOT(ISERROR(SEARCH("Baixa",G164)))</formula>
    </cfRule>
  </conditionalFormatting>
  <conditionalFormatting sqref="H164:H211">
    <cfRule type="containsText" dxfId="16" priority="15" operator="containsText" text="Catastrófico">
      <formula>NOT(ISERROR(SEARCH("Catastrófico",H164)))</formula>
    </cfRule>
    <cfRule type="containsText" dxfId="15" priority="16" operator="containsText" text="Severo">
      <formula>NOT(ISERROR(SEARCH("Severo",H164)))</formula>
    </cfRule>
    <cfRule type="containsText" dxfId="14" priority="17" operator="containsText" text="Moderado">
      <formula>NOT(ISERROR(SEARCH("Moderado",H164)))</formula>
    </cfRule>
    <cfRule type="containsText" dxfId="13" priority="18" operator="containsText" text="Leve">
      <formula>NOT(ISERROR(SEARCH("Leve",H164)))</formula>
    </cfRule>
  </conditionalFormatting>
  <conditionalFormatting sqref="I164:J211">
    <cfRule type="containsText" dxfId="12" priority="11" operator="containsText" text="Nível Muito Alto">
      <formula>NOT(ISERROR(SEARCH("Nível Muito Alto",I164)))</formula>
    </cfRule>
    <cfRule type="containsText" dxfId="11" priority="12" operator="containsText" text="Nível Alto">
      <formula>NOT(ISERROR(SEARCH("Nível Alto",I164)))</formula>
    </cfRule>
    <cfRule type="containsText" dxfId="10" priority="13" operator="containsText" text="Nível Médio">
      <formula>NOT(ISERROR(SEARCH("Nível Médio",I164)))</formula>
    </cfRule>
    <cfRule type="containsText" dxfId="9" priority="14" operator="containsText" text="Nível Baixo">
      <formula>NOT(ISERROR(SEARCH("Nível Baixo",I164)))</formula>
    </cfRule>
  </conditionalFormatting>
  <conditionalFormatting sqref="B164:F211">
    <cfRule type="cellIs" dxfId="8" priority="10" operator="equal">
      <formula>0</formula>
    </cfRule>
  </conditionalFormatting>
  <conditionalFormatting sqref="B14:J48">
    <cfRule type="cellIs" dxfId="7" priority="9" operator="equal">
      <formula>0</formula>
    </cfRule>
  </conditionalFormatting>
  <conditionalFormatting sqref="B373:J398">
    <cfRule type="cellIs" dxfId="6" priority="7" operator="equal">
      <formula>0</formula>
    </cfRule>
  </conditionalFormatting>
  <conditionalFormatting sqref="B421:J447">
    <cfRule type="cellIs" dxfId="5" priority="6" operator="equal">
      <formula>0</formula>
    </cfRule>
  </conditionalFormatting>
  <conditionalFormatting sqref="B462:J487">
    <cfRule type="cellIs" dxfId="4" priority="5" operator="equal">
      <formula>0</formula>
    </cfRule>
  </conditionalFormatting>
  <conditionalFormatting sqref="B510:J536">
    <cfRule type="cellIs" dxfId="3" priority="4" operator="equal">
      <formula>0</formula>
    </cfRule>
  </conditionalFormatting>
  <conditionalFormatting sqref="B551:J576">
    <cfRule type="cellIs" dxfId="2" priority="3" operator="equal">
      <formula>0</formula>
    </cfRule>
  </conditionalFormatting>
  <conditionalFormatting sqref="B599:J625">
    <cfRule type="cellIs" dxfId="1" priority="2" operator="equal">
      <formula>0</formula>
    </cfRule>
  </conditionalFormatting>
  <conditionalFormatting sqref="B640:J665">
    <cfRule type="cellIs" dxfId="0" priority="1" operator="equal">
      <formula>0</formula>
    </cfRule>
  </conditionalFormatting>
  <printOptions horizontalCentered="1"/>
  <pageMargins left="0.78740157480314965" right="1.1811023622047245" top="0.78740157480314965" bottom="1.1811023622047245" header="0.31496062992125984" footer="0.31496062992125984"/>
  <pageSetup paperSize="9" scale="92" orientation="portrait" r:id="rId1"/>
  <headerFooter differentFirst="1">
    <oddHeader>&amp;C&amp;"-,Negrito"Plano de Gerenciamento de Crise</oddHeader>
    <oddFooter>&amp;LImpresso em &amp;D as &amp;T&amp;RPágina &amp;P de &amp;N páginas</oddFooter>
  </headerFooter>
  <rowBreaks count="7" manualBreakCount="7">
    <brk id="48" max="16383" man="1"/>
    <brk id="80" max="16383" man="1"/>
    <brk id="124" max="16383" man="1"/>
    <brk id="160" max="16383" man="1"/>
    <brk id="254" min="1" max="9" man="1"/>
    <brk id="488" min="1" max="9" man="1"/>
    <brk id="577" min="1"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3</vt:i4>
      </vt:variant>
    </vt:vector>
  </HeadingPairs>
  <TitlesOfParts>
    <vt:vector size="15" baseType="lpstr">
      <vt:lpstr>Inicio</vt:lpstr>
      <vt:lpstr>Introdução</vt:lpstr>
      <vt:lpstr>Comitê de Crise</vt:lpstr>
      <vt:lpstr>Riscos</vt:lpstr>
      <vt:lpstr>Protocolo-Cenário-1</vt:lpstr>
      <vt:lpstr>Protocolo-Cenário-2</vt:lpstr>
      <vt:lpstr>Protocolo-Cenário-3</vt:lpstr>
      <vt:lpstr>Protocolo-Cenário-4</vt:lpstr>
      <vt:lpstr>Relatório Impressão</vt:lpstr>
      <vt:lpstr>Dúvidas</vt:lpstr>
      <vt:lpstr>Sugestões</vt:lpstr>
      <vt:lpstr>Sobre a SOUZA</vt:lpstr>
      <vt:lpstr>_Acionamento</vt:lpstr>
      <vt:lpstr>Dúvidas!Area_de_impressao</vt:lpstr>
      <vt:lpstr>'Relatório Impressão'!Area_de_impressao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FLAVIO SOUZA</dc:creator>
  <cp:lastModifiedBy>Flavio Dias de Souza</cp:lastModifiedBy>
  <cp:lastPrinted>2017-11-03T23:04:15Z</cp:lastPrinted>
  <dcterms:created xsi:type="dcterms:W3CDTF">2016-07-24T22:18:48Z</dcterms:created>
  <dcterms:modified xsi:type="dcterms:W3CDTF">2020-03-24T12:08:39Z</dcterms:modified>
</cp:coreProperties>
</file>